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поток'!$A$1:$D$62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6" l="1"/>
  <c r="AA3" i="1" l="1"/>
  <c r="B153" i="11" s="1"/>
  <c r="AA2" i="1"/>
  <c r="B98" i="4" s="1"/>
  <c r="AA1" i="1"/>
  <c r="C16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D44" i="6" s="1"/>
  <c r="C43" i="6"/>
  <c r="H211" i="2" s="1"/>
  <c r="D33" i="6"/>
  <c r="C33" i="6"/>
  <c r="H202" i="2" s="1"/>
  <c r="D21" i="6"/>
  <c r="H191" i="2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H69" i="2" s="1"/>
  <c r="D79" i="4"/>
  <c r="D85" i="4" s="1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H1296" i="2"/>
  <c r="H977" i="2"/>
  <c r="H985" i="2"/>
  <c r="H1129" i="2"/>
  <c r="H974" i="2"/>
  <c r="H921" i="2"/>
  <c r="H918" i="2"/>
  <c r="H1119" i="2"/>
  <c r="H1130" i="2"/>
  <c r="H975" i="2"/>
  <c r="C124" i="2"/>
  <c r="C127" i="2"/>
  <c r="C129" i="2"/>
  <c r="C51" i="2"/>
  <c r="C48" i="2"/>
  <c r="C47" i="2"/>
  <c r="C45" i="2"/>
  <c r="C1302" i="2"/>
  <c r="C1300" i="2"/>
  <c r="C1297" i="2"/>
  <c r="C1228" i="2"/>
  <c r="C1227" i="2"/>
  <c r="C1224" i="2"/>
  <c r="C1155" i="2"/>
  <c r="C1153" i="2"/>
  <c r="C1151" i="2"/>
  <c r="C1107" i="2"/>
  <c r="C1106" i="2"/>
  <c r="C1105" i="2"/>
  <c r="C1062" i="2"/>
  <c r="C1061" i="2"/>
  <c r="C1059" i="2"/>
  <c r="C1017" i="2"/>
  <c r="C1014" i="2"/>
  <c r="C1011" i="2"/>
  <c r="C973" i="2"/>
  <c r="C971" i="2"/>
  <c r="C969" i="2"/>
  <c r="C941" i="2"/>
  <c r="C929" i="2"/>
  <c r="C927" i="2"/>
  <c r="C896" i="2"/>
  <c r="C894" i="2"/>
  <c r="C893" i="2"/>
  <c r="C856" i="2"/>
  <c r="C853" i="2"/>
  <c r="C852" i="2"/>
  <c r="C850" i="2"/>
  <c r="C828" i="2"/>
  <c r="C819" i="2"/>
  <c r="C818" i="2"/>
  <c r="C816" i="2"/>
  <c r="C794" i="2"/>
  <c r="C791" i="2"/>
  <c r="C790" i="2"/>
  <c r="C782" i="2"/>
  <c r="C757" i="2"/>
  <c r="C755" i="2"/>
  <c r="C754" i="2"/>
  <c r="C753" i="2"/>
  <c r="C712" i="2"/>
  <c r="C709" i="2"/>
  <c r="C707" i="2"/>
  <c r="C704" i="2"/>
  <c r="C654" i="2"/>
  <c r="C651" i="2"/>
  <c r="C635" i="2"/>
  <c r="C632" i="2"/>
  <c r="C582" i="2"/>
  <c r="C579" i="2"/>
  <c r="C577" i="2"/>
  <c r="C574" i="2"/>
  <c r="C512" i="2"/>
  <c r="C510" i="2"/>
  <c r="C507" i="2"/>
  <c r="C504" i="2"/>
  <c r="C453" i="2"/>
  <c r="C437" i="2"/>
  <c r="C435" i="2"/>
  <c r="C429" i="2"/>
  <c r="C382" i="2"/>
  <c r="C380" i="2"/>
  <c r="C378" i="2"/>
  <c r="C362" i="2"/>
  <c r="C328" i="2"/>
  <c r="C326" i="2"/>
  <c r="C324" i="2"/>
  <c r="C322" i="2"/>
  <c r="C274" i="2"/>
  <c r="C272" i="2"/>
  <c r="C269" i="2"/>
  <c r="C264" i="2"/>
  <c r="C231" i="2"/>
  <c r="C229" i="2"/>
  <c r="C211" i="2"/>
  <c r="C208" i="2"/>
  <c r="C739" i="2"/>
  <c r="C736" i="2"/>
  <c r="C735" i="2"/>
  <c r="C731" i="2"/>
  <c r="C697" i="2"/>
  <c r="C694" i="2"/>
  <c r="C691" i="2"/>
  <c r="C689" i="2"/>
  <c r="C664" i="2"/>
  <c r="C652" i="2"/>
  <c r="C650" i="2"/>
  <c r="C649" i="2"/>
  <c r="C625" i="2"/>
  <c r="C624" i="2"/>
  <c r="C622" i="2"/>
  <c r="C611" i="2"/>
  <c r="C587" i="2"/>
  <c r="C586" i="2"/>
  <c r="C584" i="2"/>
  <c r="C583" i="2"/>
  <c r="C549" i="2"/>
  <c r="C548" i="2"/>
  <c r="C546" i="2"/>
  <c r="C544" i="2"/>
  <c r="C519" i="2"/>
  <c r="C517" i="2"/>
  <c r="C508" i="2"/>
  <c r="C506" i="2"/>
  <c r="C481" i="2"/>
  <c r="C480" i="2"/>
  <c r="C478" i="2"/>
  <c r="C477" i="2"/>
  <c r="C443" i="2"/>
  <c r="C441" i="2"/>
  <c r="C439" i="2"/>
  <c r="C438" i="2"/>
  <c r="C415" i="2"/>
  <c r="C404" i="2"/>
  <c r="C402" i="2"/>
  <c r="C400" i="2"/>
  <c r="C375" i="2"/>
  <c r="C373" i="2"/>
  <c r="C371" i="2"/>
  <c r="C358" i="2"/>
  <c r="C329" i="2"/>
  <c r="C327" i="2"/>
  <c r="C325" i="2"/>
  <c r="C323" i="2"/>
  <c r="C283" i="2"/>
  <c r="C281" i="2"/>
  <c r="C279" i="2"/>
  <c r="C277" i="2"/>
  <c r="C249" i="2"/>
  <c r="C247" i="2"/>
  <c r="C236" i="2"/>
  <c r="C234" i="2"/>
  <c r="C207" i="2"/>
  <c r="C205" i="2"/>
  <c r="C203" i="2"/>
  <c r="C201" i="2"/>
  <c r="H862" i="2"/>
  <c r="H772" i="2"/>
  <c r="H48" i="2"/>
  <c r="H1193" i="2"/>
  <c r="H1195" i="2"/>
  <c r="E12" i="14"/>
  <c r="C79" i="11"/>
  <c r="H1300" i="2" s="1"/>
  <c r="H438" i="2"/>
  <c r="M17" i="7"/>
  <c r="M31" i="7" s="1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" i="12" l="1"/>
  <c r="H372" i="2"/>
  <c r="D31" i="5"/>
  <c r="D36" i="5" s="1"/>
  <c r="B38" i="7"/>
  <c r="C898" i="2"/>
  <c r="C942" i="2"/>
  <c r="C974" i="2"/>
  <c r="C1019" i="2"/>
  <c r="C1065" i="2"/>
  <c r="C1110" i="2"/>
  <c r="C1157" i="2"/>
  <c r="C1229" i="2"/>
  <c r="C1310" i="2"/>
  <c r="C120" i="2"/>
  <c r="C209" i="2"/>
  <c r="C294" i="2"/>
  <c r="C331" i="2"/>
  <c r="C377" i="2"/>
  <c r="C416" i="2"/>
  <c r="C444" i="2"/>
  <c r="C483" i="2"/>
  <c r="C521" i="2"/>
  <c r="C559" i="2"/>
  <c r="C589" i="2"/>
  <c r="C627" i="2"/>
  <c r="C666" i="2"/>
  <c r="C699" i="2"/>
  <c r="C781" i="2"/>
  <c r="C233" i="2"/>
  <c r="C287" i="2"/>
  <c r="C330" i="2"/>
  <c r="C384" i="2"/>
  <c r="C456" i="2"/>
  <c r="C515" i="2"/>
  <c r="C585" i="2"/>
  <c r="C659" i="2"/>
  <c r="C734" i="2"/>
  <c r="C758" i="2"/>
  <c r="C796" i="2"/>
  <c r="C829" i="2"/>
  <c r="C858" i="2"/>
  <c r="C900" i="2"/>
  <c r="C945" i="2"/>
  <c r="C987" i="2"/>
  <c r="C1030" i="2"/>
  <c r="C1078" i="2"/>
  <c r="C1123" i="2"/>
  <c r="C1173" i="2"/>
  <c r="C1253" i="2"/>
  <c r="C1332" i="2"/>
  <c r="C172" i="2"/>
  <c r="C210" i="2"/>
  <c r="C253" i="2"/>
  <c r="C296" i="2"/>
  <c r="C333" i="2"/>
  <c r="C418" i="2"/>
  <c r="C455" i="2"/>
  <c r="C486" i="2"/>
  <c r="C524" i="2"/>
  <c r="C562" i="2"/>
  <c r="C591" i="2"/>
  <c r="C628" i="2"/>
  <c r="C667" i="2"/>
  <c r="C708" i="2"/>
  <c r="A6" i="6"/>
  <c r="C235" i="2"/>
  <c r="C289" i="2"/>
  <c r="C332" i="2"/>
  <c r="C387" i="2"/>
  <c r="C463" i="2"/>
  <c r="C537" i="2"/>
  <c r="C588" i="2"/>
  <c r="C665" i="2"/>
  <c r="C737" i="2"/>
  <c r="C761" i="2"/>
  <c r="C798" i="2"/>
  <c r="C830" i="2"/>
  <c r="C869" i="2"/>
  <c r="C901" i="2"/>
  <c r="C946" i="2"/>
  <c r="C989" i="2"/>
  <c r="C1035" i="2"/>
  <c r="C1081" i="2"/>
  <c r="C1180" i="2"/>
  <c r="C1255" i="2"/>
  <c r="C3" i="2"/>
  <c r="C169" i="2"/>
  <c r="C300" i="2"/>
  <c r="C168" i="2"/>
  <c r="C379" i="2"/>
  <c r="C1125" i="2"/>
  <c r="A6" i="7"/>
  <c r="C212" i="2"/>
  <c r="C255" i="2"/>
  <c r="C346" i="2"/>
  <c r="C381" i="2"/>
  <c r="C419" i="2"/>
  <c r="C457" i="2"/>
  <c r="C487" i="2"/>
  <c r="C525" i="2"/>
  <c r="C564" i="2"/>
  <c r="C602" i="2"/>
  <c r="C630" i="2"/>
  <c r="C669" i="2"/>
  <c r="C710" i="2"/>
  <c r="C181" i="2"/>
  <c r="C237" i="2"/>
  <c r="C293" i="2"/>
  <c r="C349" i="2"/>
  <c r="C389" i="2"/>
  <c r="C468" i="2"/>
  <c r="C540" i="2"/>
  <c r="C593" i="2"/>
  <c r="C668" i="2"/>
  <c r="C738" i="2"/>
  <c r="C770" i="2"/>
  <c r="C799" i="2"/>
  <c r="C832" i="2"/>
  <c r="C872" i="2"/>
  <c r="C906" i="2"/>
  <c r="C947" i="2"/>
  <c r="C990" i="2"/>
  <c r="C1037" i="2"/>
  <c r="C1083" i="2"/>
  <c r="C1126" i="2"/>
  <c r="C1184" i="2"/>
  <c r="C1256" i="2"/>
  <c r="C4" i="2"/>
  <c r="C182" i="2"/>
  <c r="C224" i="2"/>
  <c r="C257" i="2"/>
  <c r="C302" i="2"/>
  <c r="C348" i="2"/>
  <c r="C383" i="2"/>
  <c r="C421" i="2"/>
  <c r="C458" i="2"/>
  <c r="C497" i="2"/>
  <c r="C527" i="2"/>
  <c r="C565" i="2"/>
  <c r="C603" i="2"/>
  <c r="C631" i="2"/>
  <c r="C671" i="2"/>
  <c r="C713" i="2"/>
  <c r="C198" i="2"/>
  <c r="C239" i="2"/>
  <c r="C297" i="2"/>
  <c r="C351" i="2"/>
  <c r="C395" i="2"/>
  <c r="C470" i="2"/>
  <c r="C543" i="2"/>
  <c r="C613" i="2"/>
  <c r="C670" i="2"/>
  <c r="C740" i="2"/>
  <c r="C771" i="2"/>
  <c r="C800" i="2"/>
  <c r="C833" i="2"/>
  <c r="C874" i="2"/>
  <c r="C915" i="2"/>
  <c r="C949" i="2"/>
  <c r="C991" i="2"/>
  <c r="C1038" i="2"/>
  <c r="C1085" i="2"/>
  <c r="C1131" i="2"/>
  <c r="C1186" i="2"/>
  <c r="C1259" i="2"/>
  <c r="C5" i="2"/>
  <c r="C167" i="2"/>
  <c r="C251" i="2"/>
  <c r="C184" i="2"/>
  <c r="C226" i="2"/>
  <c r="C259" i="2"/>
  <c r="C304" i="2"/>
  <c r="C350" i="2"/>
  <c r="C394" i="2"/>
  <c r="C422" i="2"/>
  <c r="C461" i="2"/>
  <c r="C498" i="2"/>
  <c r="C528" i="2"/>
  <c r="C567" i="2"/>
  <c r="C605" i="2"/>
  <c r="C642" i="2"/>
  <c r="C672" i="2"/>
  <c r="C716" i="2"/>
  <c r="C200" i="2"/>
  <c r="C244" i="2"/>
  <c r="C299" i="2"/>
  <c r="C353" i="2"/>
  <c r="C414" i="2"/>
  <c r="C473" i="2"/>
  <c r="C545" i="2"/>
  <c r="C615" i="2"/>
  <c r="C673" i="2"/>
  <c r="C741" i="2"/>
  <c r="C773" i="2"/>
  <c r="C810" i="2"/>
  <c r="C834" i="2"/>
  <c r="C876" i="2"/>
  <c r="C918" i="2"/>
  <c r="C950" i="2"/>
  <c r="C993" i="2"/>
  <c r="C1041" i="2"/>
  <c r="C1086" i="2"/>
  <c r="C1133" i="2"/>
  <c r="C1188" i="2"/>
  <c r="C1267" i="2"/>
  <c r="C16" i="2"/>
  <c r="C86" i="2"/>
  <c r="C141" i="2"/>
  <c r="C69" i="2"/>
  <c r="C37" i="2"/>
  <c r="C1324" i="2"/>
  <c r="C1291" i="2"/>
  <c r="C1251" i="2"/>
  <c r="C1211" i="2"/>
  <c r="C1171" i="2"/>
  <c r="C1145" i="2"/>
  <c r="C1122" i="2"/>
  <c r="C1101" i="2"/>
  <c r="C1075" i="2"/>
  <c r="C1054" i="2"/>
  <c r="C1029" i="2"/>
  <c r="C1007" i="2"/>
  <c r="C985" i="2"/>
  <c r="C961" i="2"/>
  <c r="C939" i="2"/>
  <c r="C914" i="2"/>
  <c r="C892" i="2"/>
  <c r="C868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475" i="2"/>
  <c r="C454" i="2"/>
  <c r="C433" i="2"/>
  <c r="C413" i="2"/>
  <c r="C393" i="2"/>
  <c r="C369" i="2"/>
  <c r="C342" i="2"/>
  <c r="C317" i="2"/>
  <c r="C292" i="2"/>
  <c r="C268" i="2"/>
  <c r="C245" i="2"/>
  <c r="C223" i="2"/>
  <c r="C199" i="2"/>
  <c r="C492" i="2"/>
  <c r="C410" i="2"/>
  <c r="C313" i="2"/>
  <c r="C241" i="2"/>
  <c r="C196" i="2"/>
  <c r="C403" i="2"/>
  <c r="C656" i="2"/>
  <c r="C594" i="2"/>
  <c r="C511" i="2"/>
  <c r="C471" i="2"/>
  <c r="C386" i="2"/>
  <c r="C311" i="2"/>
  <c r="C216" i="2"/>
  <c r="A3" i="14"/>
  <c r="C143" i="2"/>
  <c r="C68" i="2"/>
  <c r="C27" i="2"/>
  <c r="C1321" i="2"/>
  <c r="C1288" i="2"/>
  <c r="C1249" i="2"/>
  <c r="C1208" i="2"/>
  <c r="C1169" i="2"/>
  <c r="C1142" i="2"/>
  <c r="C1121" i="2"/>
  <c r="C1099" i="2"/>
  <c r="C1074" i="2"/>
  <c r="C1051" i="2"/>
  <c r="C1027" i="2"/>
  <c r="C1006" i="2"/>
  <c r="C982" i="2"/>
  <c r="C959" i="2"/>
  <c r="C934" i="2"/>
  <c r="C913" i="2"/>
  <c r="C890" i="2"/>
  <c r="C866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315" i="2"/>
  <c r="C290" i="2"/>
  <c r="C267" i="2"/>
  <c r="C243" i="2"/>
  <c r="C221" i="2"/>
  <c r="C197" i="2"/>
  <c r="C513" i="2"/>
  <c r="C363" i="2"/>
  <c r="C288" i="2"/>
  <c r="C219" i="2"/>
  <c r="C368" i="2"/>
  <c r="C702" i="2"/>
  <c r="C614" i="2"/>
  <c r="C532" i="2"/>
  <c r="C449" i="2"/>
  <c r="C361" i="2"/>
  <c r="C286" i="2"/>
  <c r="C194" i="2"/>
  <c r="C103" i="2"/>
  <c r="C147" i="2"/>
  <c r="C67" i="2"/>
  <c r="C25" i="2"/>
  <c r="C1320" i="2"/>
  <c r="C1280" i="2"/>
  <c r="C1245" i="2"/>
  <c r="C1207" i="2"/>
  <c r="C1167" i="2"/>
  <c r="C1141" i="2"/>
  <c r="C1119" i="2"/>
  <c r="C1094" i="2"/>
  <c r="C1073" i="2"/>
  <c r="C1049" i="2"/>
  <c r="C1026" i="2"/>
  <c r="C1005" i="2"/>
  <c r="C979" i="2"/>
  <c r="C958" i="2"/>
  <c r="C933" i="2"/>
  <c r="C910" i="2"/>
  <c r="C888" i="2"/>
  <c r="C864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472" i="2"/>
  <c r="C451" i="2"/>
  <c r="C430" i="2"/>
  <c r="C388" i="2"/>
  <c r="C338" i="2"/>
  <c r="C265" i="2"/>
  <c r="C307" i="2"/>
  <c r="C724" i="2"/>
  <c r="C634" i="2"/>
  <c r="C552" i="2"/>
  <c r="C491" i="2"/>
  <c r="C407" i="2"/>
  <c r="C337" i="2"/>
  <c r="C263" i="2"/>
  <c r="C104" i="2"/>
  <c r="C148" i="2"/>
  <c r="C63" i="2"/>
  <c r="C24" i="2"/>
  <c r="C1318" i="2"/>
  <c r="C1277" i="2"/>
  <c r="C1237" i="2"/>
  <c r="C1203" i="2"/>
  <c r="C1166" i="2"/>
  <c r="C1139" i="2"/>
  <c r="C1118" i="2"/>
  <c r="C1093" i="2"/>
  <c r="C1070" i="2"/>
  <c r="C1046" i="2"/>
  <c r="C1025" i="2"/>
  <c r="C1003" i="2"/>
  <c r="C978" i="2"/>
  <c r="C955" i="2"/>
  <c r="C931" i="2"/>
  <c r="C909" i="2"/>
  <c r="C885" i="2"/>
  <c r="C862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336" i="2"/>
  <c r="C278" i="2"/>
  <c r="C250" i="2"/>
  <c r="C218" i="2"/>
  <c r="C185" i="2"/>
  <c r="C680" i="2"/>
  <c r="C573" i="2"/>
  <c r="C428" i="2"/>
  <c r="C240" i="2"/>
  <c r="C118" i="2"/>
  <c r="C151" i="2"/>
  <c r="C61" i="2"/>
  <c r="C21" i="2"/>
  <c r="C1316" i="2"/>
  <c r="C1275" i="2"/>
  <c r="C1235" i="2"/>
  <c r="C1194" i="2"/>
  <c r="C1165" i="2"/>
  <c r="C1138" i="2"/>
  <c r="C1115" i="2"/>
  <c r="C1091" i="2"/>
  <c r="C1069" i="2"/>
  <c r="C1045" i="2"/>
  <c r="C1023" i="2"/>
  <c r="C998" i="2"/>
  <c r="C977" i="2"/>
  <c r="C953" i="2"/>
  <c r="C930" i="2"/>
  <c r="C908" i="2"/>
  <c r="C882" i="2"/>
  <c r="C861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119" i="2"/>
  <c r="C161" i="2"/>
  <c r="C59" i="2"/>
  <c r="C20" i="2"/>
  <c r="C1314" i="2"/>
  <c r="C1272" i="2"/>
  <c r="C1232" i="2"/>
  <c r="C1191" i="2"/>
  <c r="C1163" i="2"/>
  <c r="C1137" i="2"/>
  <c r="C1113" i="2"/>
  <c r="C1089" i="2"/>
  <c r="C1067" i="2"/>
  <c r="C1043" i="2"/>
  <c r="C1022" i="2"/>
  <c r="C997" i="2"/>
  <c r="C186" i="2"/>
  <c r="C271" i="2"/>
  <c r="C352" i="2"/>
  <c r="C396" i="2"/>
  <c r="C462" i="2"/>
  <c r="C538" i="2"/>
  <c r="C606" i="2"/>
  <c r="C675" i="2"/>
  <c r="C202" i="2"/>
  <c r="C258" i="2"/>
  <c r="C355" i="2"/>
  <c r="C417" i="2"/>
  <c r="C547" i="2"/>
  <c r="C618" i="2"/>
  <c r="C742" i="2"/>
  <c r="C774" i="2"/>
  <c r="C836" i="2"/>
  <c r="C877" i="2"/>
  <c r="C921" i="2"/>
  <c r="C963" i="2"/>
  <c r="C1042" i="2"/>
  <c r="C1087" i="2"/>
  <c r="C1134" i="2"/>
  <c r="C1190" i="2"/>
  <c r="C1271" i="2"/>
  <c r="C163" i="2"/>
  <c r="C188" i="2"/>
  <c r="C230" i="2"/>
  <c r="C273" i="2"/>
  <c r="C308" i="2"/>
  <c r="C354" i="2"/>
  <c r="C397" i="2"/>
  <c r="C434" i="2"/>
  <c r="C464" i="2"/>
  <c r="C502" i="2"/>
  <c r="C539" i="2"/>
  <c r="C570" i="2"/>
  <c r="C608" i="2"/>
  <c r="C646" i="2"/>
  <c r="C686" i="2"/>
  <c r="C719" i="2"/>
  <c r="C204" i="2"/>
  <c r="C260" i="2"/>
  <c r="C303" i="2"/>
  <c r="C357" i="2"/>
  <c r="C420" i="2"/>
  <c r="C496" i="2"/>
  <c r="C550" i="2"/>
  <c r="C621" i="2"/>
  <c r="C698" i="2"/>
  <c r="C743" i="2"/>
  <c r="C777" i="2"/>
  <c r="C814" i="2"/>
  <c r="C848" i="2"/>
  <c r="C880" i="2"/>
  <c r="C923" i="2"/>
  <c r="C965" i="2"/>
  <c r="C1009" i="2"/>
  <c r="C1055" i="2"/>
  <c r="C1102" i="2"/>
  <c r="C1147" i="2"/>
  <c r="C1213" i="2"/>
  <c r="C1292" i="2"/>
  <c r="C40" i="2"/>
  <c r="C140" i="2"/>
  <c r="C228" i="2"/>
  <c r="C306" i="2"/>
  <c r="C424" i="2"/>
  <c r="C500" i="2"/>
  <c r="C568" i="2"/>
  <c r="C644" i="2"/>
  <c r="C717" i="2"/>
  <c r="C301" i="2"/>
  <c r="C476" i="2"/>
  <c r="C692" i="2"/>
  <c r="C812" i="2"/>
  <c r="C995" i="2"/>
  <c r="C19" i="2"/>
  <c r="C190" i="2"/>
  <c r="C232" i="2"/>
  <c r="C275" i="2"/>
  <c r="C319" i="2"/>
  <c r="C356" i="2"/>
  <c r="C399" i="2"/>
  <c r="C436" i="2"/>
  <c r="C467" i="2"/>
  <c r="C505" i="2"/>
  <c r="C542" i="2"/>
  <c r="C581" i="2"/>
  <c r="C609" i="2"/>
  <c r="C647" i="2"/>
  <c r="C688" i="2"/>
  <c r="C721" i="2"/>
  <c r="C206" i="2"/>
  <c r="C262" i="2"/>
  <c r="C318" i="2"/>
  <c r="C360" i="2"/>
  <c r="C423" i="2"/>
  <c r="C501" i="2"/>
  <c r="C553" i="2"/>
  <c r="C626" i="2"/>
  <c r="C701" i="2"/>
  <c r="C751" i="2"/>
  <c r="C779" i="2"/>
  <c r="C815" i="2"/>
  <c r="C849" i="2"/>
  <c r="C881" i="2"/>
  <c r="C926" i="2"/>
  <c r="C966" i="2"/>
  <c r="C1010" i="2"/>
  <c r="C1057" i="2"/>
  <c r="C1103" i="2"/>
  <c r="C1150" i="2"/>
  <c r="C1216" i="2"/>
  <c r="C1293" i="2"/>
  <c r="C41" i="2"/>
  <c r="C137" i="2"/>
  <c r="G34" i="4"/>
  <c r="H93" i="2" s="1"/>
  <c r="G71" i="4"/>
  <c r="G79" i="4" s="1"/>
  <c r="B50" i="5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75" i="2"/>
  <c r="C102" i="2"/>
  <c r="C99" i="2"/>
  <c r="C98" i="2"/>
  <c r="C96" i="2"/>
  <c r="C94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82" i="2"/>
  <c r="C80" i="2"/>
  <c r="C78" i="2"/>
  <c r="G31" i="5"/>
  <c r="H170" i="2" s="1"/>
  <c r="C31" i="5"/>
  <c r="C36" i="5" s="1"/>
  <c r="H147" i="2" s="1"/>
  <c r="H120" i="2"/>
  <c r="H124" i="2"/>
  <c r="D13" i="12"/>
  <c r="D5" i="12"/>
  <c r="H79" i="2"/>
  <c r="C10" i="14"/>
  <c r="C94" i="4"/>
  <c r="H71" i="2" s="1"/>
  <c r="D46" i="6"/>
  <c r="C17" i="7"/>
  <c r="H222" i="2" s="1"/>
  <c r="H37" i="4"/>
  <c r="H95" i="4" s="1"/>
  <c r="D11" i="12"/>
  <c r="H107" i="2"/>
  <c r="D56" i="4"/>
  <c r="D15" i="14"/>
  <c r="D15" i="12"/>
  <c r="F17" i="7"/>
  <c r="H288" i="2" s="1"/>
  <c r="D12" i="12"/>
  <c r="L18" i="7"/>
  <c r="H421" i="2" s="1"/>
  <c r="D12" i="14"/>
  <c r="H82" i="2"/>
  <c r="D14" i="14"/>
  <c r="H456" i="2"/>
  <c r="M34" i="7"/>
  <c r="H459" i="2" s="1"/>
  <c r="D17" i="7"/>
  <c r="I17" i="7"/>
  <c r="D9" i="14"/>
  <c r="L13" i="7"/>
  <c r="H416" i="2" s="1"/>
  <c r="G17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D8" i="12" s="1"/>
  <c r="H143" i="2"/>
  <c r="C33" i="5"/>
  <c r="H144" i="2" s="1"/>
  <c r="G37" i="4"/>
  <c r="D4" i="12" s="1"/>
  <c r="D19" i="12" s="1"/>
  <c r="D10" i="12"/>
  <c r="G33" i="5"/>
  <c r="H171" i="2" s="1"/>
  <c r="F31" i="7"/>
  <c r="F34" i="7" s="1"/>
  <c r="H305" i="2" s="1"/>
  <c r="H390" i="2"/>
  <c r="H310" i="2"/>
  <c r="G31" i="7"/>
  <c r="I31" i="7"/>
  <c r="H354" i="2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H782" i="2"/>
  <c r="H212" i="2"/>
  <c r="C46" i="6"/>
  <c r="H897" i="2"/>
  <c r="H657" i="2"/>
  <c r="H1050" i="2"/>
  <c r="H1049" i="2"/>
  <c r="H610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7" i="5" l="1"/>
  <c r="C42" i="5"/>
  <c r="H153" i="2" s="1"/>
  <c r="H174" i="2"/>
  <c r="G37" i="5"/>
  <c r="H175" i="2" s="1"/>
  <c r="D18" i="12"/>
  <c r="H94" i="2"/>
  <c r="G95" i="4"/>
  <c r="H125" i="2" s="1"/>
  <c r="C45" i="5"/>
  <c r="H156" i="2" s="1"/>
  <c r="H148" i="2"/>
  <c r="D21" i="12"/>
  <c r="H302" i="2"/>
  <c r="I34" i="7"/>
  <c r="H371" i="2" s="1"/>
  <c r="H368" i="2"/>
  <c r="G34" i="7"/>
  <c r="H327" i="2" s="1"/>
  <c r="H324" i="2"/>
  <c r="H258" i="2"/>
  <c r="D34" i="7"/>
  <c r="H261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G42" i="5" l="1"/>
  <c r="G44" i="5" s="1"/>
  <c r="H178" i="2" s="1"/>
  <c r="E6" i="14"/>
  <c r="G45" i="5"/>
  <c r="H179" i="2" s="1"/>
  <c r="H176" i="2"/>
  <c r="C44" i="5"/>
  <c r="D22" i="12"/>
  <c r="D23" i="12"/>
  <c r="D24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E8" i="14"/>
  <c r="D8" i="14" s="1"/>
  <c r="H155" i="2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<sst xmlns="http://schemas.openxmlformats.org/spreadsheetml/2006/main" count="3946" uniqueCount="925">
  <si>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</si>
  <si>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</si>
  <si>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</si>
  <si>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</si>
  <si>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</si>
  <si>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</si>
  <si>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</si>
  <si>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</si>
  <si>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</si>
  <si>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</si>
  <si>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</si>
  <si>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</si>
  <si>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</si>
  <si>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</si>
  <si>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</si>
  <si>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</si>
  <si>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</si>
  <si>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</si>
  <si>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</si>
  <si>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</si>
  <si>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</si>
  <si>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</si>
  <si>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</si>
  <si>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</si>
  <si>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</si>
  <si>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</si>
  <si>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</si>
  <si>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</si>
  <si>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</si>
  <si>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</si>
  <si>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</si>
  <si>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</si>
  <si>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</si>
  <si>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</si>
  <si>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</si>
  <si>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</si>
  <si>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</si>
  <si>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</si>
  <si>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</si>
  <si>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</si>
  <si>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</si>
  <si>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</si>
  <si>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</si>
  <si>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</si>
  <si>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</si>
  <si>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</si>
  <si>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</si>
  <si>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</si>
  <si>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</si>
  <si>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</si>
  <si>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</si>
  <si>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</si>
  <si>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</si>
  <si>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</si>
  <si>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</si>
  <si>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</si>
  <si>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</si>
  <si>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</si>
  <si>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</si>
  <si>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</si>
  <si>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</si>
  <si>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</si>
  <si>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</si>
  <si>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</si>
  <si>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</si>
  <si>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</si>
  <si>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</si>
  <si>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</si>
  <si>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</si>
  <si>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</si>
  <si>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</si>
  <si>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</si>
  <si>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</si>
  <si>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</si>
  <si>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</si>
  <si>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</si>
  <si>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</si>
  <si>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</si>
  <si>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</si>
  <si>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</si>
  <si>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</si>
  <si>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</si>
  <si>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</si>
  <si>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</si>
  <si>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</si>
  <si>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</si>
  <si>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</si>
  <si>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</si>
  <si>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</si>
  <si>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</si>
  <si>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</si>
  <si>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</si>
  <si>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</si>
  <si>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</si>
  <si>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</si>
  <si>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</si>
  <si>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</si>
  <si>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</si>
  <si>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</si>
  <si>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</si>
  <si>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</si>
  <si>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</si>
  <si>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</si>
  <si>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</si>
  <si>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</si>
  <si>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</si>
  <si>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</si>
  <si>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</si>
  <si>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</si>
  <si>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</si>
  <si>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</si>
  <si>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</si>
  <si>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</si>
  <si>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</si>
  <si>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</si>
  <si>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</si>
  <si>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</si>
  <si>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</si>
  <si>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</si>
  <si>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</si>
  <si>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</si>
  <si>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</si>
  <si>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</si>
  <si>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</si>
  <si>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</si>
  <si>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</si>
  <si>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</si>
  <si>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</si>
  <si>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</si>
  <si>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</si>
  <si>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</si>
  <si>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</si>
  <si>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</si>
  <si>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</si>
  <si>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</si>
  <si>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</si>
  <si>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</si>
  <si>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</si>
  <si>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</si>
  <si>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</si>
  <si>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</si>
  <si>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</si>
  <si>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</si>
  <si>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</si>
  <si>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</si>
  <si>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</si>
  <si>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</si>
  <si>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</si>
  <si>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</si>
  <si>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</si>
  <si>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</si>
  <si>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</si>
  <si>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</si>
  <si>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</si>
  <si>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</si>
  <si>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</si>
  <si>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</si>
  <si>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</si>
  <si>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</si>
  <si>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</si>
  <si>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</si>
  <si>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</si>
  <si>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</si>
  <si>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</si>
  <si>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</si>
  <si>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</si>
  <si>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</si>
  <si>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</si>
  <si>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</si>
  <si>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</si>
  <si>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</si>
  <si>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</si>
  <si>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</si>
  <si>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</si>
  <si>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</si>
  <si>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</si>
  <si>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</si>
  <si>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</si>
  <si>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</si>
  <si>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</si>
  <si>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</si>
  <si>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</si>
  <si>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</si>
  <si>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</si>
  <si>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</si>
  <si>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</si>
  <si>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</si>
  <si>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</si>
  <si>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</si>
  <si>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</si>
  <si>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</si>
  <si>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</si>
  <si>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</si>
  <si>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</si>
  <si>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</si>
  <si>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</si>
  <si>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</si>
  <si>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</si>
  <si>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</si>
  <si>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</si>
  <si>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</si>
  <si>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</si>
  <si>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</si>
  <si>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</si>
  <si>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</si>
  <si>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</si>
  <si>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</si>
  <si>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</si>
  <si>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</si>
  <si>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</si>
  <si>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</si>
  <si>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</si>
  <si>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</si>
  <si>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</si>
  <si>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</si>
  <si>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</si>
  <si>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</si>
  <si>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</si>
  <si>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</si>
  <si>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</si>
  <si>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</si>
  <si>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</si>
  <si>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</si>
  <si>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</si>
  <si>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</si>
  <si>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</si>
  <si>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</si>
  <si>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</si>
  <si>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</si>
  <si>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</si>
  <si>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</si>
  <si>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</si>
  <si>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</si>
  <si>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</si>
  <si>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</si>
  <si>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</si>
  <si>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</si>
  <si>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</si>
  <si>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</si>
  <si>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</si>
  <si>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</si>
  <si>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</si>
  <si>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</si>
  <si>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</si>
  <si>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</si>
  <si>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</si>
  <si>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</si>
  <si>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</si>
  <si>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</si>
  <si>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</si>
  <si>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</si>
  <si>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</si>
  <si>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</si>
  <si>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</si>
  <si>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</si>
  <si>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</si>
  <si>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</si>
  <si>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</si>
  <si>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</si>
  <si>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</si>
  <si>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</si>
  <si>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</si>
  <si>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</si>
  <si>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</si>
  <si>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</si>
  <si>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</si>
  <si>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</si>
  <si>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</si>
  <si>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</si>
  <si>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</si>
  <si>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</si>
  <si>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</si>
  <si>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</si>
  <si>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</si>
  <si>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</si>
  <si>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</si>
  <si>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</si>
  <si>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</si>
  <si>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</si>
  <si>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</si>
  <si>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</si>
  <si>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</si>
  <si>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</si>
  <si>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</si>
  <si>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</si>
  <si>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</si>
  <si>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</si>
  <si>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</si>
  <si>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</si>
  <si>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</si>
  <si>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</si>
  <si>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</si>
  <si>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</si>
  <si>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</si>
  <si>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</si>
  <si>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</si>
  <si>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</si>
  <si>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</si>
  <si>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</si>
  <si>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</si>
  <si>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</si>
  <si>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</si>
  <si>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</si>
  <si>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</si>
  <si>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</si>
  <si>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</si>
  <si>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</si>
  <si>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</si>
  <si>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</si>
  <si>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</si>
  <si>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</si>
  <si>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</si>
  <si>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</si>
  <si>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</si>
  <si>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</si>
  <si>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</si>
  <si>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</si>
  <si>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</si>
  <si>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</si>
  <si>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</si>
  <si>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</si>
  <si>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</si>
  <si>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</si>
  <si>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</si>
  <si>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</si>
  <si>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</si>
  <si>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</si>
  <si>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</si>
  <si>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</si>
  <si>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</si>
  <si>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</si>
  <si>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</si>
  <si>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</si>
  <si>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</si>
  <si>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</si>
  <si>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</si>
  <si>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</si>
  <si>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</si>
  <si>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</si>
  <si>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</si>
  <si>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</si>
  <si>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</si>
  <si>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</si>
  <si>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</si>
  <si>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</si>
  <si>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</si>
  <si>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</si>
  <si>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</si>
  <si>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</si>
  <si>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</si>
  <si>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</si>
  <si>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</si>
  <si>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</si>
  <si>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</si>
  <si>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</si>
  <si>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</si>
  <si>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</si>
  <si>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</si>
  <si>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</si>
  <si>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</si>
  <si>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</si>
  <si>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</si>
  <si>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</si>
  <si>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</si>
  <si>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</si>
  <si>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</si>
  <si>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</si>
  <si>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</si>
  <si>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</si>
  <si>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</si>
  <si>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</si>
  <si>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</si>
  <si>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</si>
  <si>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</si>
  <si>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</si>
  <si>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</si>
  <si>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</si>
  <si>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</si>
  <si>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</si>
  <si>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</si>
  <si>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</si>
  <si>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</si>
  <si>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</si>
  <si>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</si>
  <si>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</si>
  <si>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</si>
  <si>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</si>
  <si>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</si>
  <si>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</si>
  <si>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</si>
  <si>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</si>
  <si>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</si>
  <si>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</si>
  <si>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</si>
  <si>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</si>
  <si>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</si>
  <si>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</si>
  <si>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</si>
  <si>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</si>
  <si>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</si>
  <si>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</si>
  <si>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</si>
  <si>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</si>
  <si>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</si>
  <si>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</si>
  <si>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</si>
  <si>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</si>
  <si>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</si>
  <si>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</si>
  <si>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</si>
  <si>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</si>
  <si>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</si>
  <si>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</si>
  <si>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</si>
  <si>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</si>
  <si>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</si>
  <si>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</si>
  <si>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</si>
  <si>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</si>
  <si>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</si>
  <si>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</si>
  <si>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</si>
  <si>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</si>
  <si>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</si>
  <si>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</si>
  <si>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</si>
  <si>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</si>
  <si>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</si>
  <si>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</si>
  <si>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</si>
  <si>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</si>
  <si>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</si>
  <si>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</si>
  <si>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</si>
  <si>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</si>
  <si>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</si>
  <si>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</si>
  <si>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</si>
  <si>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</si>
  <si>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</si>
  <si>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</si>
  <si>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</si>
  <si>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</si>
  <si>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</si>
  <si>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</si>
  <si>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</si>
  <si>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</si>
  <si>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</si>
  <si>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</si>
  <si>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</si>
  <si>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</si>
  <si>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</si>
  <si>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</si>
  <si>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</si>
  <si>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</si>
  <si>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</si>
  <si>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</si>
  <si>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</si>
  <si>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</si>
  <si>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</si>
  <si>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</si>
  <si>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</si>
  <si>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</si>
  <si>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</si>
  <si>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</si>
  <si>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</si>
  <si>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</si>
  <si>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</si>
  <si>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</si>
  <si>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</si>
  <si>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</si>
  <si>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</si>
  <si>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</si>
  <si>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</si>
  <si>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</si>
  <si>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</si>
  <si>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</si>
  <si>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</si>
  <si>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</si>
  <si>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</si>
  <si>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</si>
  <si>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</si>
  <si>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</si>
  <si>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</si>
  <si>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</si>
  <si>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</si>
  <si>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</si>
  <si>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</si>
  <si>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</si>
  <si>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</si>
  <si>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</si>
  <si>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</si>
  <si>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</si>
  <si>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</si>
  <si>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</si>
  <si>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</si>
  <si>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</si>
  <si>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</si>
  <si>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</si>
  <si>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</si>
  <si>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</si>
  <si>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</si>
  <si>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</si>
  <si>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</si>
  <si>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</si>
  <si>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</si>
  <si>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</si>
  <si>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</si>
  <si>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</si>
  <si>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</si>
  <si>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</si>
  <si>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</si>
  <si>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</si>
  <si>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</si>
  <si>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</si>
  <si>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</si>
  <si>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</si>
  <si>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</si>
  <si>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</si>
  <si>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</si>
  <si>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</si>
  <si>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</si>
  <si>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</si>
  <si>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</si>
  <si>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</si>
  <si>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</si>
  <si>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</si>
  <si>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</si>
  <si>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</si>
  <si>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</si>
  <si>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</si>
  <si>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</si>
  <si>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</si>
  <si>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</si>
  <si>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</si>
  <si>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</si>
  <si>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</si>
  <si>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</si>
  <si>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</si>
  <si>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</si>
  <si>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</si>
  <si>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</si>
  <si>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</si>
  <si>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</si>
  <si>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</si>
  <si>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</si>
  <si>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</si>
  <si>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</si>
  <si>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</si>
  <si>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</si>
  <si>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</si>
  <si>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</si>
  <si>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</si>
  <si>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</si>
  <si>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</si>
  <si>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</si>
  <si>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</si>
  <si>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</si>
  <si>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</si>
  <si>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</si>
  <si>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</si>
  <si>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</si>
  <si>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</si>
  <si>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</si>
  <si>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</si>
  <si>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</si>
  <si>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</si>
  <si>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</si>
  <si>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</si>
  <si>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</si>
  <si>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</si>
  <si>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</si>
  <si>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</si>
  <si>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</si>
  <si>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</si>
  <si>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</si>
  <si>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</si>
  <si>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</si>
  <si>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</si>
  <si>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</si>
  <si>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</si>
  <si>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</si>
  <si>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</si>
  <si>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</si>
  <si>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</si>
  <si>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</si>
  <si>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</si>
  <si>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</si>
  <si>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</si>
  <si>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</si>
  <si>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</si>
  <si>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</si>
  <si>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</si>
  <si>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</si>
  <si>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</si>
  <si>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</si>
  <si>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</si>
  <si>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</si>
  <si>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</si>
  <si>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</si>
  <si>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</si>
  <si>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</si>
  <si>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</si>
  <si>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</si>
  <si>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</si>
  <si>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</si>
  <si>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</si>
  <si>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</si>
  <si>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</si>
  <si>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</si>
  <si>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</si>
  <si>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</si>
  <si>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</si>
  <si>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</si>
  <si>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</si>
  <si>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</si>
  <si>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</si>
  <si>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</si>
  <si>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</si>
  <si>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</si>
  <si>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</si>
  <si>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</si>
  <si>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</si>
  <si>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</si>
  <si>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</si>
  <si>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</si>
  <si>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</si>
  <si>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</si>
  <si>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</si>
  <si>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</si>
  <si>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</si>
  <si>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</si>
  <si>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</si>
  <si>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</si>
  <si>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</si>
  <si>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</si>
  <si>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</si>
  <si>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</si>
  <si>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</si>
  <si>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</si>
  <si>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</si>
  <si>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</si>
  <si>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</si>
  <si>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</si>
  <si>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</si>
  <si>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</si>
  <si>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</si>
  <si>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</si>
  <si>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</si>
  <si>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</si>
  <si>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</si>
  <si>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</si>
  <si>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</si>
  <si>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</si>
  <si>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</si>
  <si>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</si>
  <si>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</si>
  <si>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</si>
  <si>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</si>
  <si>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</si>
  <si>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</si>
  <si>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</si>
  <si>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</si>
  <si>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</si>
  <si>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</si>
  <si>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</si>
  <si>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</si>
  <si>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</si>
  <si>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</si>
  <si>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</si>
  <si>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</si>
  <si>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</si>
  <si>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</si>
  <si>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</si>
  <si>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</si>
  <si>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</si>
  <si>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</si>
  <si>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</si>
  <si>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</si>
  <si>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</si>
  <si>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</si>
  <si>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</si>
  <si>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</si>
  <si>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</si>
  <si>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</si>
  <si>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</si>
  <si>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</si>
  <si>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</si>
  <si>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</si>
  <si>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</si>
  <si>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</si>
  <si>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</si>
  <si>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</si>
  <si>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</si>
  <si>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</si>
  <si>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</si>
  <si>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</si>
  <si>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</si>
  <si>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</si>
  <si>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</si>
  <si>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</si>
  <si>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</si>
  <si>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</si>
  <si>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</si>
  <si>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</si>
  <si>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</si>
  <si>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</si>
  <si>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</si>
  <si>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</si>
  <si>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</si>
  <si>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</si>
  <si>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</si>
  <si>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</si>
  <si>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</si>
  <si>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</si>
  <si>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</si>
  <si>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</si>
  <si>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</si>
  <si>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</si>
  <si>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</si>
  <si>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</si>
  <si>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</si>
  <si>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</si>
  <si>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</si>
  <si>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</si>
  <si>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</si>
  <si>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</si>
  <si>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</si>
  <si>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</si>
  <si>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</si>
  <si>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</si>
  <si>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</si>
  <si>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</si>
  <si>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</si>
  <si>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</si>
  <si>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</si>
  <si>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</si>
  <si>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</si>
  <si>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</si>
  <si>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</si>
  <si>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</si>
  <si>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</si>
  <si>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</si>
  <si>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</si>
  <si>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</si>
  <si>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</si>
  <si>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</si>
  <si>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</si>
  <si>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</si>
  <si>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</si>
  <si>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</si>
  <si>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</si>
  <si>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</si>
  <si>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</si>
  <si>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</si>
  <si>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</si>
  <si>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</si>
  <si>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</si>
  <si>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</si>
  <si>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</si>
  <si>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</si>
  <si>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</si>
  <si>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</si>
  <si>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</si>
  <si>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</si>
  <si>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</si>
  <si>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</si>
  <si>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</si>
  <si>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</si>
  <si>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</si>
  <si>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</si>
  <si>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</si>
  <si>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</si>
  <si>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</si>
  <si>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</si>
  <si>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</si>
  <si>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</si>
  <si>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</si>
  <si>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</si>
  <si>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</si>
  <si>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</si>
  <si>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</si>
  <si>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</si>
  <si>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</si>
  <si>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</si>
  <si>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</si>
  <si>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</si>
  <si>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</si>
  <si>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</si>
  <si>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</si>
  <si>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</si>
  <si>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</si>
  <si>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</si>
  <si>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</si>
  <si>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</si>
  <si>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</si>
  <si>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</si>
  <si>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</si>
  <si>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</si>
  <si>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</si>
  <si>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</si>
  <si>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</si>
  <si>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</si>
  <si>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</si>
  <si>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</si>
  <si>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</si>
  <si>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</si>
  <si>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</si>
  <si>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</si>
  <si>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</si>
  <si>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</si>
  <si>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</si>
  <si>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</si>
  <si>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</si>
  <si>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</si>
  <si>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</si>
  <si>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</si>
  <si>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</si>
  <si>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</si>
  <si>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</si>
  <si>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</si>
  <si>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</si>
  <si>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</si>
  <si>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</si>
  <si>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</si>
  <si>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</si>
  <si>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</si>
  <si>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</si>
  <si>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</si>
  <si>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</si>
  <si>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</si>
  <si>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</si>
  <si>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</si>
  <si>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</si>
  <si>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</si>
  <si>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</si>
  <si>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</si>
  <si>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</si>
  <si>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</si>
  <si>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</si>
  <si>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</si>
  <si>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</si>
  <si>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</si>
  <si>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</si>
  <si>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</si>
  <si>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</si>
  <si>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</si>
  <si>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</si>
  <si>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</si>
  <si>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</si>
  <si>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</si>
  <si>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</si>
  <si>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</si>
  <si>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</si>
  <si>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</si>
  <si>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</si>
  <si>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</si>
  <si>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</si>
  <si>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</si>
  <si>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</si>
  <si>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</si>
  <si>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</si>
  <si>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</si>
  <si>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</si>
  <si>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</si>
  <si>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</si>
  <si>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</si>
  <si>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</si>
  <si>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</si>
  <si>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</si>
  <si>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</si>
  <si>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</si>
  <si>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</si>
  <si>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</si>
  <si>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</si>
  <si>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</si>
  <si>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</si>
  <si>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</si>
  <si>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</si>
  <si>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</si>
  <si>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</si>
  <si>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</si>
  <si>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</si>
  <si>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</si>
  <si>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</si>
  <si>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</si>
  <si>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</si>
  <si>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</si>
  <si>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</si>
  <si>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</si>
  <si>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</si>
  <si>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</si>
  <si>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</si>
  <si>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</si>
  <si>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</si>
  <si>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</si>
  <si>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</si>
  <si>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</si>
  <si>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</si>
  <si>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</si>
  <si>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</si>
  <si>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</si>
  <si>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</si>
  <si>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</si>
  <si>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</si>
  <si>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</si>
  <si>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</si>
  <si>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</si>
  <si>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</si>
  <si>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</si>
  <si>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</si>
  <si>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</si>
  <si>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</si>
  <si>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</si>
  <si>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</si>
  <si>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Дивелъпмънт Асетс АД</t>
  </si>
  <si>
    <t>Николай Петков</t>
  </si>
  <si>
    <t>гр. София, район Витоша, п.код 1618, бул. "Братя Бъкстон" 40</t>
  </si>
  <si>
    <t>+359 898 495 401</t>
  </si>
  <si>
    <t>www.development-assets.com</t>
  </si>
  <si>
    <t xml:space="preserve"> www.infostock.bg</t>
  </si>
  <si>
    <t>Цветанка Михайлова – упълномощено лице</t>
  </si>
  <si>
    <t>Гл. счетоводител</t>
  </si>
  <si>
    <t>самостоятелно</t>
  </si>
  <si>
    <t>info@development-assets.com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</si>
</sst>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32" xfId="3" applyNumberFormat="1" applyFill="1" applyBorder="1" applyAlignment="1" applyProtection="1">
      <protection locked="0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evelopment-assets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6" sqref="B26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46051</v>
      </c>
    </row>
    <row r="3" spans="1:27">
      <c r="A3" s="403" t="s">
        <v>1</v>
      </c>
      <c r="B3" s="404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Цветанка Михайлова – упълномощено лице</v>
      </c>
    </row>
    <row r="4" spans="1:27">
      <c r="A4" s="401" t="s">
        <v>913</v>
      </c>
      <c r="B4" s="402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5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4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4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4">
        <v>46051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5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3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5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3">
        <v>204372726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3" t="s">
        <v>916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3" t="s">
        <v>923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3" t="s">
        <v>917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3" t="s">
        <v>917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5" t="s">
        <v>918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5" t="s">
        <v>918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50" t="s">
        <v>924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8" t="s">
        <v>919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920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5" t="s">
        <v>921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5" t="s">
        <v>922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49" zoomScale="90" zoomScaleNormal="85" zoomScaleSheetLayoutView="90" workbookViewId="0">
      <selection activeCell="C76" sqref="C76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1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ДИВЕЛЪПМЪНТ АСЕТС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204372726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4609</v>
      </c>
      <c r="H12" s="108">
        <v>4609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4609</v>
      </c>
      <c r="H13" s="108">
        <v>4609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6" t="s">
        <v>63</v>
      </c>
      <c r="F18" s="235" t="s">
        <v>64</v>
      </c>
      <c r="G18" s="343">
        <f>G12+G15+G16+G17</f>
        <v>4609</v>
      </c>
      <c r="H18" s="344">
        <f>H12+H15+H16+H17</f>
        <v>4609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5"/>
      <c r="H19" s="346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7" t="s">
        <v>68</v>
      </c>
      <c r="B20" s="68" t="s">
        <v>69</v>
      </c>
      <c r="C20" s="331">
        <f>SUM(C12:C19)</f>
        <v>0</v>
      </c>
      <c r="D20" s="332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1">
        <v>2251</v>
      </c>
      <c r="D21" s="232">
        <v>2110</v>
      </c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1"/>
      <c r="D22" s="232"/>
      <c r="E22" s="112" t="s">
        <v>78</v>
      </c>
      <c r="F22" s="66" t="s">
        <v>79</v>
      </c>
      <c r="G22" s="329">
        <f>SUM(G23:G25)</f>
        <v>142</v>
      </c>
      <c r="H22" s="330">
        <f>SUM(H23:H25)</f>
        <v>125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>
        <v>142</v>
      </c>
      <c r="H23" s="107">
        <v>125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39" t="s">
        <v>93</v>
      </c>
      <c r="F26" s="67" t="s">
        <v>94</v>
      </c>
      <c r="G26" s="331">
        <f>G20+G21+G22</f>
        <v>142</v>
      </c>
      <c r="H26" s="332">
        <f>H20+H21+H22</f>
        <v>125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5"/>
      <c r="H27" s="346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7" t="s">
        <v>98</v>
      </c>
      <c r="B28" s="68" t="s">
        <v>99</v>
      </c>
      <c r="C28" s="331">
        <f>SUM(C24:C27)</f>
        <v>0</v>
      </c>
      <c r="D28" s="332">
        <f>SUM(D24:D27)</f>
        <v>0</v>
      </c>
      <c r="E28" s="113" t="s">
        <v>100</v>
      </c>
      <c r="F28" s="66" t="s">
        <v>101</v>
      </c>
      <c r="G28" s="329">
        <f>SUM(G29:G31)</f>
        <v>1227</v>
      </c>
      <c r="H28" s="330">
        <f>SUM(H29:H31)</f>
        <v>1073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1283</v>
      </c>
      <c r="H29" s="107">
        <v>1129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-56</v>
      </c>
      <c r="H30" s="107">
        <v>-56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221</v>
      </c>
      <c r="H32" s="107">
        <v>171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7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29"/>
      <c r="D34" s="330"/>
      <c r="E34" s="239" t="s">
        <v>120</v>
      </c>
      <c r="F34" s="67" t="s">
        <v>121</v>
      </c>
      <c r="G34" s="331">
        <f>G28+G32+G33</f>
        <v>1448</v>
      </c>
      <c r="H34" s="332">
        <f>H28+H32+H33</f>
        <v>1244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29">
        <f>SUM(C36:C39)</f>
        <v>0</v>
      </c>
      <c r="D35" s="330">
        <f>SUM(D36:D39)</f>
        <v>0</v>
      </c>
      <c r="E35" s="62"/>
      <c r="F35" s="70"/>
      <c r="G35" s="347"/>
      <c r="H35" s="348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7"/>
      <c r="H36" s="348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8" t="s">
        <v>128</v>
      </c>
      <c r="F37" s="70" t="s">
        <v>129</v>
      </c>
      <c r="G37" s="333">
        <f>G26+G18+G34</f>
        <v>6199</v>
      </c>
      <c r="H37" s="334">
        <f>H26+H18+H34</f>
        <v>5978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7"/>
      <c r="H38" s="348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9"/>
      <c r="H39" s="350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185</v>
      </c>
      <c r="H45" s="107">
        <v>365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8" t="s">
        <v>154</v>
      </c>
      <c r="B46" s="68" t="s">
        <v>155</v>
      </c>
      <c r="C46" s="331">
        <f>C35+C40+C45</f>
        <v>0</v>
      </c>
      <c r="D46" s="332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24000</v>
      </c>
      <c r="H48" s="107">
        <v>24000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24185</v>
      </c>
      <c r="H50" s="330">
        <f>SUM(H44:H49)</f>
        <v>24365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7" t="s">
        <v>173</v>
      </c>
      <c r="B52" s="68" t="s">
        <v>174</v>
      </c>
      <c r="C52" s="331">
        <f>SUM(C48:C51)</f>
        <v>0</v>
      </c>
      <c r="D52" s="332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3"/>
      <c r="D54" s="234"/>
      <c r="E54" s="62" t="s">
        <v>182</v>
      </c>
      <c r="F54" s="67" t="s">
        <v>183</v>
      </c>
      <c r="G54" s="108">
        <v>104</v>
      </c>
      <c r="H54" s="107">
        <v>113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3"/>
      <c r="D55" s="234"/>
      <c r="E55" s="62" t="s">
        <v>186</v>
      </c>
      <c r="F55" s="67" t="s">
        <v>187</v>
      </c>
      <c r="G55" s="108"/>
      <c r="H55" s="107"/>
    </row>
    <row r="56" spans="1:28" ht="16.5" thickBot="1">
      <c r="A56" s="230" t="s">
        <v>188</v>
      </c>
      <c r="B56" s="119" t="s">
        <v>189</v>
      </c>
      <c r="C56" s="335">
        <f>C20+C21+C22+C28+C33+C46+C52+C54+C55</f>
        <v>2251</v>
      </c>
      <c r="D56" s="336">
        <f>D20+D21+D22+D28+D33+D46+D52+D54+D55</f>
        <v>2110</v>
      </c>
      <c r="E56" s="71" t="s">
        <v>190</v>
      </c>
      <c r="F56" s="70" t="s">
        <v>191</v>
      </c>
      <c r="G56" s="333">
        <f>G50+G52+G53+G54+G55</f>
        <v>24289</v>
      </c>
      <c r="H56" s="334">
        <f>H50+H52+H53+H54+H55</f>
        <v>24478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1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500</v>
      </c>
      <c r="H60" s="107">
        <v>618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12219</v>
      </c>
      <c r="H61" s="330">
        <f>SUM(H62:H68)</f>
        <v>13597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40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12180</v>
      </c>
      <c r="H63" s="107">
        <v>13502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19</v>
      </c>
      <c r="H64" s="107">
        <v>32</v>
      </c>
      <c r="M64" s="69"/>
    </row>
    <row r="65" spans="1:13">
      <c r="A65" s="237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>
        <v>4</v>
      </c>
      <c r="H66" s="107">
        <v>4</v>
      </c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14088</v>
      </c>
      <c r="D68" s="107">
        <v>11977</v>
      </c>
      <c r="E68" s="62" t="s">
        <v>229</v>
      </c>
      <c r="F68" s="66" t="s">
        <v>230</v>
      </c>
      <c r="G68" s="108">
        <v>16</v>
      </c>
      <c r="H68" s="107">
        <v>19</v>
      </c>
    </row>
    <row r="69" spans="1:13">
      <c r="A69" s="62" t="s">
        <v>231</v>
      </c>
      <c r="B69" s="64" t="s">
        <v>232</v>
      </c>
      <c r="C69" s="108">
        <v>3238</v>
      </c>
      <c r="D69" s="107">
        <v>5505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>
        <v>294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3103</v>
      </c>
      <c r="D71" s="107">
        <v>3657</v>
      </c>
      <c r="E71" s="229" t="s">
        <v>63</v>
      </c>
      <c r="F71" s="67" t="s">
        <v>240</v>
      </c>
      <c r="G71" s="331">
        <f>G59+G60+G61+G69+G70</f>
        <v>12719</v>
      </c>
      <c r="H71" s="332">
        <f>H59+H60+H61+H69+H70</f>
        <v>14215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/>
      <c r="D73" s="107">
        <v>2</v>
      </c>
      <c r="E73" s="228" t="s">
        <v>245</v>
      </c>
      <c r="F73" s="67" t="s">
        <v>246</v>
      </c>
      <c r="G73" s="233"/>
      <c r="H73" s="234"/>
    </row>
    <row r="74" spans="1:13">
      <c r="A74" s="62" t="s">
        <v>247</v>
      </c>
      <c r="B74" s="64" t="s">
        <v>248</v>
      </c>
      <c r="C74" s="108"/>
      <c r="D74" s="107"/>
      <c r="E74" s="307"/>
      <c r="F74" s="308"/>
      <c r="G74" s="329"/>
      <c r="H74" s="353"/>
    </row>
    <row r="75" spans="1:13">
      <c r="A75" s="62" t="s">
        <v>249</v>
      </c>
      <c r="B75" s="64" t="s">
        <v>250</v>
      </c>
      <c r="C75" s="108"/>
      <c r="D75" s="107"/>
      <c r="E75" s="240" t="s">
        <v>178</v>
      </c>
      <c r="F75" s="67" t="s">
        <v>251</v>
      </c>
      <c r="G75" s="233"/>
      <c r="H75" s="234"/>
    </row>
    <row r="76" spans="1:13">
      <c r="A76" s="237" t="s">
        <v>93</v>
      </c>
      <c r="B76" s="68" t="s">
        <v>252</v>
      </c>
      <c r="C76" s="331">
        <f>SUM(C68:C75)</f>
        <v>20429</v>
      </c>
      <c r="D76" s="332">
        <f>SUM(D68:D75)</f>
        <v>21435</v>
      </c>
      <c r="E76" s="307"/>
      <c r="F76" s="308"/>
      <c r="G76" s="329"/>
      <c r="H76" s="353"/>
    </row>
    <row r="77" spans="1:13">
      <c r="A77" s="62"/>
      <c r="B77" s="64"/>
      <c r="C77" s="329"/>
      <c r="D77" s="330"/>
      <c r="E77" s="228" t="s">
        <v>253</v>
      </c>
      <c r="F77" s="67" t="s">
        <v>254</v>
      </c>
      <c r="G77" s="233"/>
      <c r="H77" s="234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20489</v>
      </c>
      <c r="D79" s="330">
        <f>SUM(D80:D82)</f>
        <v>21088</v>
      </c>
      <c r="E79" s="116" t="s">
        <v>258</v>
      </c>
      <c r="F79" s="70" t="s">
        <v>259</v>
      </c>
      <c r="G79" s="333">
        <f>G71+G73+G75+G77</f>
        <v>12719</v>
      </c>
      <c r="H79" s="334">
        <f>H71+H73+H75+H77</f>
        <v>14215</v>
      </c>
    </row>
    <row r="80" spans="1:13">
      <c r="A80" s="62" t="s">
        <v>260</v>
      </c>
      <c r="B80" s="64" t="s">
        <v>261</v>
      </c>
      <c r="C80" s="108"/>
      <c r="D80" s="107"/>
      <c r="E80" s="307"/>
      <c r="F80" s="308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>
        <v>20489</v>
      </c>
      <c r="D82" s="108">
        <v>21088</v>
      </c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4"/>
      <c r="H84" s="355"/>
    </row>
    <row r="85" spans="1:13">
      <c r="A85" s="237" t="s">
        <v>269</v>
      </c>
      <c r="B85" s="68" t="s">
        <v>270</v>
      </c>
      <c r="C85" s="331">
        <f>C84+C83+C79</f>
        <v>20489</v>
      </c>
      <c r="D85" s="332">
        <f>D84+D83+D79</f>
        <v>21088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3</v>
      </c>
      <c r="D89" s="107">
        <v>2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4"/>
      <c r="H91" s="355"/>
    </row>
    <row r="92" spans="1:13">
      <c r="A92" s="237" t="s">
        <v>280</v>
      </c>
      <c r="B92" s="68" t="s">
        <v>281</v>
      </c>
      <c r="C92" s="331">
        <f>SUM(C88:C91)</f>
        <v>3</v>
      </c>
      <c r="D92" s="332">
        <f>SUM(D88:D91)</f>
        <v>2</v>
      </c>
      <c r="E92" s="115"/>
      <c r="F92" s="74"/>
      <c r="G92" s="354"/>
      <c r="H92" s="355"/>
      <c r="M92" s="69"/>
    </row>
    <row r="93" spans="1:13">
      <c r="A93" s="228" t="s">
        <v>282</v>
      </c>
      <c r="B93" s="68" t="s">
        <v>283</v>
      </c>
      <c r="C93" s="233">
        <v>35</v>
      </c>
      <c r="D93" s="234">
        <v>36</v>
      </c>
      <c r="E93" s="115"/>
      <c r="F93" s="74"/>
      <c r="G93" s="354"/>
      <c r="H93" s="355"/>
    </row>
    <row r="94" spans="1:13" ht="16.5" thickBot="1">
      <c r="A94" s="230" t="s">
        <v>284</v>
      </c>
      <c r="B94" s="119" t="s">
        <v>285</v>
      </c>
      <c r="C94" s="335">
        <f>C65+C76+C85+C92+C93</f>
        <v>40956</v>
      </c>
      <c r="D94" s="336">
        <f>D65+D76+D85+D92+D93</f>
        <v>42561</v>
      </c>
      <c r="E94" s="136"/>
      <c r="F94" s="137"/>
      <c r="G94" s="356"/>
      <c r="H94" s="357"/>
      <c r="M94" s="69"/>
    </row>
    <row r="95" spans="1:13" ht="32.25" thickBot="1">
      <c r="A95" s="242" t="s">
        <v>286</v>
      </c>
      <c r="B95" s="243" t="s">
        <v>287</v>
      </c>
      <c r="C95" s="337">
        <f>C94+C56</f>
        <v>43207</v>
      </c>
      <c r="D95" s="338">
        <f>D94+D56</f>
        <v>44671</v>
      </c>
      <c r="E95" s="138" t="s">
        <v>288</v>
      </c>
      <c r="F95" s="244" t="s">
        <v>289</v>
      </c>
      <c r="G95" s="337">
        <f>G37+G40+G56+G79</f>
        <v>43207</v>
      </c>
      <c r="H95" s="338">
        <f>H37+H40+H56+H79</f>
        <v>44671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2" t="s">
        <v>5</v>
      </c>
      <c r="B98" s="434">
        <f>pdeReportingDate</f>
        <v>46051</v>
      </c>
      <c r="C98" s="434"/>
      <c r="D98" s="434"/>
      <c r="E98" s="434"/>
      <c r="F98" s="434"/>
      <c r="G98" s="434"/>
      <c r="H98" s="434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5" t="str">
        <f>authorName</f>
        <v>Цветанка Михайлова – упълномощено лице</v>
      </c>
      <c r="C100" s="435"/>
      <c r="D100" s="435"/>
      <c r="E100" s="435"/>
      <c r="F100" s="435"/>
      <c r="G100" s="435"/>
      <c r="H100" s="435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14"/>
      <c r="B103" s="433" t="s">
        <v>291</v>
      </c>
      <c r="C103" s="433"/>
      <c r="D103" s="433"/>
      <c r="E103" s="433"/>
      <c r="M103" s="69"/>
    </row>
    <row r="104" spans="1:13" ht="21.75" customHeight="1">
      <c r="A104" s="414"/>
      <c r="B104" s="433" t="s">
        <v>291</v>
      </c>
      <c r="C104" s="433"/>
      <c r="D104" s="433"/>
      <c r="E104" s="433"/>
    </row>
    <row r="105" spans="1:13" ht="21.75" customHeight="1">
      <c r="A105" s="414"/>
      <c r="B105" s="433" t="s">
        <v>291</v>
      </c>
      <c r="C105" s="433"/>
      <c r="D105" s="433"/>
      <c r="E105" s="433"/>
      <c r="M105" s="69"/>
    </row>
    <row r="106" spans="1:13" ht="21.75" customHeight="1">
      <c r="A106" s="414"/>
      <c r="B106" s="433" t="s">
        <v>291</v>
      </c>
      <c r="C106" s="433"/>
      <c r="D106" s="433"/>
      <c r="E106" s="433"/>
    </row>
    <row r="107" spans="1:13" ht="21.75" customHeight="1">
      <c r="A107" s="414"/>
      <c r="B107" s="433"/>
      <c r="C107" s="433"/>
      <c r="D107" s="433"/>
      <c r="E107" s="433"/>
      <c r="M107" s="69"/>
    </row>
    <row r="108" spans="1:13" ht="21.75" customHeight="1">
      <c r="A108" s="414"/>
      <c r="B108" s="433"/>
      <c r="C108" s="433"/>
      <c r="D108" s="433"/>
      <c r="E108" s="433"/>
    </row>
    <row r="109" spans="1:13" ht="21.75" customHeight="1">
      <c r="A109" s="414"/>
      <c r="B109" s="433"/>
      <c r="C109" s="433"/>
      <c r="D109" s="433"/>
      <c r="E109" s="433"/>
      <c r="M109" s="69"/>
    </row>
    <row r="117" spans="5:13">
      <c r="E117" s="310"/>
    </row>
    <row r="119" spans="5:13">
      <c r="E119" s="310"/>
      <c r="M119" s="69"/>
    </row>
    <row r="121" spans="5:13">
      <c r="E121" s="310"/>
      <c r="M121" s="69"/>
    </row>
    <row r="123" spans="5:13">
      <c r="E123" s="310"/>
    </row>
    <row r="125" spans="5:13">
      <c r="E125" s="310"/>
      <c r="M125" s="69"/>
    </row>
    <row r="127" spans="5:13">
      <c r="E127" s="310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0"/>
      <c r="M135" s="69"/>
    </row>
    <row r="137" spans="5:13">
      <c r="E137" s="310"/>
      <c r="M137" s="69"/>
    </row>
    <row r="139" spans="5:13">
      <c r="E139" s="310"/>
      <c r="M139" s="69"/>
    </row>
    <row r="141" spans="5:13">
      <c r="E141" s="310"/>
      <c r="M141" s="69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9"/>
    </row>
    <row r="151" spans="5:13">
      <c r="M151" s="69"/>
    </row>
    <row r="153" spans="5:13">
      <c r="M153" s="69"/>
    </row>
    <row r="159" spans="5:13">
      <c r="E159" s="310"/>
    </row>
    <row r="161" spans="1:18" s="311" customFormat="1">
      <c r="A161" s="34"/>
      <c r="B161" s="34"/>
      <c r="C161" s="34"/>
      <c r="D161" s="34"/>
      <c r="E161" s="310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1" customFormat="1">
      <c r="A163" s="34"/>
      <c r="B163" s="34"/>
      <c r="C163" s="34"/>
      <c r="D163" s="34"/>
      <c r="E163" s="310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1" customFormat="1">
      <c r="A165" s="34"/>
      <c r="B165" s="34"/>
      <c r="C165" s="34"/>
      <c r="D165" s="34"/>
      <c r="E165" s="310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1" customFormat="1">
      <c r="A167" s="34"/>
      <c r="B167" s="34"/>
      <c r="C167" s="34"/>
      <c r="D167" s="34"/>
      <c r="E167" s="310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1" customFormat="1">
      <c r="A175" s="34"/>
      <c r="B175" s="34"/>
      <c r="C175" s="34"/>
      <c r="D175" s="34"/>
      <c r="E175" s="310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1" customFormat="1">
      <c r="A177" s="34"/>
      <c r="B177" s="34"/>
      <c r="C177" s="34"/>
      <c r="D177" s="34"/>
      <c r="E177" s="310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1" customFormat="1">
      <c r="A179" s="34"/>
      <c r="B179" s="34"/>
      <c r="C179" s="34"/>
      <c r="D179" s="34"/>
      <c r="E179" s="310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1" customFormat="1">
      <c r="A181" s="34"/>
      <c r="B181" s="34"/>
      <c r="C181" s="34"/>
      <c r="D181" s="34"/>
      <c r="E181" s="310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1" customFormat="1">
      <c r="A185" s="34"/>
      <c r="B185" s="34"/>
      <c r="C185" s="34"/>
      <c r="D185" s="34"/>
      <c r="E185" s="310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22" zoomScale="90" zoomScaleNormal="90" zoomScaleSheetLayoutView="10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ДИВЕЛЪПМЪНТ АСЕТС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204372726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1"/>
      <c r="D12" s="222"/>
      <c r="E12" s="105" t="s">
        <v>301</v>
      </c>
      <c r="F12" s="149" t="s">
        <v>302</v>
      </c>
      <c r="G12" s="221"/>
      <c r="H12" s="222"/>
    </row>
    <row r="13" spans="1:9">
      <c r="A13" s="105" t="s">
        <v>303</v>
      </c>
      <c r="B13" s="103" t="s">
        <v>304</v>
      </c>
      <c r="C13" s="221">
        <v>51</v>
      </c>
      <c r="D13" s="222">
        <v>47</v>
      </c>
      <c r="E13" s="105" t="s">
        <v>305</v>
      </c>
      <c r="F13" s="149" t="s">
        <v>306</v>
      </c>
      <c r="G13" s="221"/>
      <c r="H13" s="222"/>
    </row>
    <row r="14" spans="1:9">
      <c r="A14" s="105" t="s">
        <v>307</v>
      </c>
      <c r="B14" s="103" t="s">
        <v>308</v>
      </c>
      <c r="C14" s="221"/>
      <c r="D14" s="222"/>
      <c r="E14" s="105" t="s">
        <v>309</v>
      </c>
      <c r="F14" s="149" t="s">
        <v>310</v>
      </c>
      <c r="G14" s="221"/>
      <c r="H14" s="222"/>
    </row>
    <row r="15" spans="1:9">
      <c r="A15" s="105" t="s">
        <v>311</v>
      </c>
      <c r="B15" s="103" t="s">
        <v>312</v>
      </c>
      <c r="C15" s="221">
        <v>52</v>
      </c>
      <c r="D15" s="222">
        <v>165</v>
      </c>
      <c r="E15" s="105" t="s">
        <v>95</v>
      </c>
      <c r="F15" s="149" t="s">
        <v>313</v>
      </c>
      <c r="G15" s="221">
        <v>1077</v>
      </c>
      <c r="H15" s="222">
        <v>884</v>
      </c>
    </row>
    <row r="16" spans="1:9">
      <c r="A16" s="105" t="s">
        <v>314</v>
      </c>
      <c r="B16" s="103" t="s">
        <v>315</v>
      </c>
      <c r="C16" s="221"/>
      <c r="D16" s="222"/>
      <c r="E16" s="145" t="s">
        <v>68</v>
      </c>
      <c r="F16" s="171" t="s">
        <v>316</v>
      </c>
      <c r="G16" s="358">
        <f>SUM(G12:G15)</f>
        <v>1077</v>
      </c>
      <c r="H16" s="359">
        <f>SUM(H12:H15)</f>
        <v>884</v>
      </c>
    </row>
    <row r="17" spans="1:8" ht="31.5">
      <c r="A17" s="105" t="s">
        <v>317</v>
      </c>
      <c r="B17" s="103" t="s">
        <v>318</v>
      </c>
      <c r="C17" s="221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1"/>
      <c r="D18" s="222"/>
      <c r="E18" s="143" t="s">
        <v>321</v>
      </c>
      <c r="F18" s="147" t="s">
        <v>322</v>
      </c>
      <c r="G18" s="367"/>
      <c r="H18" s="368"/>
    </row>
    <row r="19" spans="1:8">
      <c r="A19" s="105" t="s">
        <v>323</v>
      </c>
      <c r="B19" s="103" t="s">
        <v>324</v>
      </c>
      <c r="C19" s="221">
        <v>396</v>
      </c>
      <c r="D19" s="222">
        <v>13</v>
      </c>
      <c r="E19" s="105" t="s">
        <v>325</v>
      </c>
      <c r="F19" s="146" t="s">
        <v>326</v>
      </c>
      <c r="G19" s="221"/>
      <c r="H19" s="222"/>
    </row>
    <row r="20" spans="1:8">
      <c r="A20" s="144" t="s">
        <v>327</v>
      </c>
      <c r="B20" s="103" t="s">
        <v>328</v>
      </c>
      <c r="C20" s="221">
        <v>359</v>
      </c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1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8">
        <f>SUM(C12:C18)+C19</f>
        <v>499</v>
      </c>
      <c r="D22" s="359">
        <f>SUM(D12:D18)+D19</f>
        <v>225</v>
      </c>
      <c r="E22" s="105" t="s">
        <v>333</v>
      </c>
      <c r="F22" s="146" t="s">
        <v>334</v>
      </c>
      <c r="G22" s="221">
        <v>1000</v>
      </c>
      <c r="H22" s="222">
        <v>631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1"/>
      <c r="H23" s="222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1"/>
      <c r="H24" s="222">
        <v>222</v>
      </c>
    </row>
    <row r="25" spans="1:8" ht="31.5">
      <c r="A25" s="105" t="s">
        <v>340</v>
      </c>
      <c r="B25" s="146" t="s">
        <v>341</v>
      </c>
      <c r="C25" s="221">
        <v>1563</v>
      </c>
      <c r="D25" s="222">
        <v>1618</v>
      </c>
      <c r="E25" s="105" t="s">
        <v>342</v>
      </c>
      <c r="F25" s="146" t="s">
        <v>343</v>
      </c>
      <c r="G25" s="221"/>
      <c r="H25" s="222"/>
    </row>
    <row r="26" spans="1:8" ht="31.5">
      <c r="A26" s="105" t="s">
        <v>344</v>
      </c>
      <c r="B26" s="146" t="s">
        <v>345</v>
      </c>
      <c r="C26" s="221">
        <v>122</v>
      </c>
      <c r="D26" s="222">
        <v>175</v>
      </c>
      <c r="E26" s="105" t="s">
        <v>346</v>
      </c>
      <c r="F26" s="146" t="s">
        <v>347</v>
      </c>
      <c r="G26" s="221">
        <v>854</v>
      </c>
      <c r="H26" s="222">
        <v>1180</v>
      </c>
    </row>
    <row r="27" spans="1:8" ht="31.5">
      <c r="A27" s="105" t="s">
        <v>348</v>
      </c>
      <c r="B27" s="146" t="s">
        <v>349</v>
      </c>
      <c r="C27" s="221"/>
      <c r="D27" s="222"/>
      <c r="E27" s="145" t="s">
        <v>120</v>
      </c>
      <c r="F27" s="147" t="s">
        <v>350</v>
      </c>
      <c r="G27" s="358">
        <f>SUM(G22:G26)</f>
        <v>1854</v>
      </c>
      <c r="H27" s="359">
        <f>SUM(H22:H26)</f>
        <v>2033</v>
      </c>
    </row>
    <row r="28" spans="1:8">
      <c r="A28" s="105" t="s">
        <v>95</v>
      </c>
      <c r="B28" s="146" t="s">
        <v>351</v>
      </c>
      <c r="C28" s="221">
        <v>535</v>
      </c>
      <c r="D28" s="222">
        <v>670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8">
        <f>SUM(C25:C28)</f>
        <v>2220</v>
      </c>
      <c r="D29" s="359">
        <f>SUM(D25:D28)</f>
        <v>2463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2719</v>
      </c>
      <c r="D31" s="161">
        <f>D29+D22</f>
        <v>2688</v>
      </c>
      <c r="E31" s="158" t="s">
        <v>355</v>
      </c>
      <c r="F31" s="173" t="s">
        <v>356</v>
      </c>
      <c r="G31" s="160">
        <f>G16+G18+G27</f>
        <v>2931</v>
      </c>
      <c r="H31" s="161">
        <f>H16+H18+H27</f>
        <v>2917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212</v>
      </c>
      <c r="D33" s="152">
        <f>IF((H31-D31)&gt;0,H31-D31,0)</f>
        <v>229</v>
      </c>
      <c r="E33" s="142" t="s">
        <v>359</v>
      </c>
      <c r="F33" s="147" t="s">
        <v>360</v>
      </c>
      <c r="G33" s="358">
        <f>IF((C31-G31)&gt;0,C31-G31,0)</f>
        <v>0</v>
      </c>
      <c r="H33" s="359">
        <f>IF((D31-H31)&gt;0,D31-H31,0)</f>
        <v>0</v>
      </c>
    </row>
    <row r="34" spans="1:8" ht="31.5">
      <c r="A34" s="148" t="s">
        <v>361</v>
      </c>
      <c r="B34" s="147" t="s">
        <v>362</v>
      </c>
      <c r="C34" s="221"/>
      <c r="D34" s="222"/>
      <c r="E34" s="143" t="s">
        <v>363</v>
      </c>
      <c r="F34" s="146" t="s">
        <v>364</v>
      </c>
      <c r="G34" s="221"/>
      <c r="H34" s="222"/>
    </row>
    <row r="35" spans="1:8">
      <c r="A35" s="143" t="s">
        <v>365</v>
      </c>
      <c r="B35" s="147" t="s">
        <v>366</v>
      </c>
      <c r="C35" s="221"/>
      <c r="D35" s="222"/>
      <c r="E35" s="143" t="s">
        <v>367</v>
      </c>
      <c r="F35" s="146" t="s">
        <v>368</v>
      </c>
      <c r="G35" s="221"/>
      <c r="H35" s="222"/>
    </row>
    <row r="36" spans="1:8" ht="16.5" thickBot="1">
      <c r="A36" s="165" t="s">
        <v>369</v>
      </c>
      <c r="B36" s="163" t="s">
        <v>370</v>
      </c>
      <c r="C36" s="364">
        <f>C31-C34+C35</f>
        <v>2719</v>
      </c>
      <c r="D36" s="365">
        <f>D31-D34+D35</f>
        <v>2688</v>
      </c>
      <c r="E36" s="169" t="s">
        <v>371</v>
      </c>
      <c r="F36" s="163" t="s">
        <v>372</v>
      </c>
      <c r="G36" s="174">
        <f>G35-G34+G31</f>
        <v>2931</v>
      </c>
      <c r="H36" s="175">
        <f>H35-H34+H31</f>
        <v>2917</v>
      </c>
    </row>
    <row r="37" spans="1:8">
      <c r="A37" s="168" t="s">
        <v>373</v>
      </c>
      <c r="B37" s="140" t="s">
        <v>374</v>
      </c>
      <c r="C37" s="160">
        <f>IF((G36-C36)&gt;0,G36-C36,0)</f>
        <v>212</v>
      </c>
      <c r="D37" s="161">
        <f>IF((H36-D36)&gt;0,H36-D36,0)</f>
        <v>229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8">
        <f>C39+C40+C41</f>
        <v>-9</v>
      </c>
      <c r="D38" s="359">
        <f>D39+D40+D41</f>
        <v>58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1"/>
      <c r="D39" s="222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1">
        <v>-9</v>
      </c>
      <c r="D40" s="222">
        <v>58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1"/>
      <c r="D41" s="222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221</v>
      </c>
      <c r="D42" s="152">
        <f>+IF((H36-D36-D38)&gt;0,H36-D36-D38,0)</f>
        <v>171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1"/>
      <c r="D43" s="222"/>
      <c r="E43" s="142" t="s">
        <v>389</v>
      </c>
      <c r="F43" s="106" t="s">
        <v>391</v>
      </c>
      <c r="G43" s="319"/>
      <c r="H43" s="366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221</v>
      </c>
      <c r="D44" s="175">
        <f>IF(H42=0,IF(D42-D43&gt;0,D42-D43+H43,0),IF(H42-H43&lt;0,H43-H42+D42,0))</f>
        <v>171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0">
        <f>C36+C38+C42</f>
        <v>2931</v>
      </c>
      <c r="D45" s="361">
        <f>D36+D38+D42</f>
        <v>2917</v>
      </c>
      <c r="E45" s="177" t="s">
        <v>398</v>
      </c>
      <c r="F45" s="179" t="s">
        <v>399</v>
      </c>
      <c r="G45" s="360">
        <f>G42+G36</f>
        <v>2931</v>
      </c>
      <c r="H45" s="361">
        <f>H42+H36</f>
        <v>2917</v>
      </c>
    </row>
    <row r="46" spans="1:8">
      <c r="B46" s="304"/>
      <c r="C46" s="305"/>
      <c r="D46" s="305"/>
      <c r="E46" s="306"/>
      <c r="G46" s="305"/>
      <c r="H46" s="305"/>
    </row>
    <row r="47" spans="1:8">
      <c r="A47" s="437" t="s">
        <v>400</v>
      </c>
      <c r="B47" s="437"/>
      <c r="C47" s="437"/>
      <c r="D47" s="437"/>
      <c r="E47" s="437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2" t="s">
        <v>5</v>
      </c>
      <c r="B50" s="434">
        <f>pdeReportingDate</f>
        <v>46051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5" t="str">
        <f>authorName</f>
        <v>Цветанка Михайлова – упълномощено лице</v>
      </c>
      <c r="C52" s="435"/>
      <c r="D52" s="435"/>
      <c r="E52" s="435"/>
      <c r="F52" s="435"/>
      <c r="G52" s="435"/>
      <c r="H52" s="435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4"/>
      <c r="B55" s="433" t="s">
        <v>291</v>
      </c>
      <c r="C55" s="433"/>
      <c r="D55" s="433"/>
      <c r="E55" s="433"/>
      <c r="F55" s="311"/>
      <c r="G55" s="34"/>
      <c r="H55" s="32"/>
    </row>
    <row r="56" spans="1:13" ht="15.75" customHeight="1">
      <c r="A56" s="414"/>
      <c r="B56" s="433" t="s">
        <v>291</v>
      </c>
      <c r="C56" s="433"/>
      <c r="D56" s="433"/>
      <c r="E56" s="433"/>
      <c r="F56" s="311"/>
      <c r="G56" s="34"/>
      <c r="H56" s="32"/>
    </row>
    <row r="57" spans="1:13" ht="15.75" customHeight="1">
      <c r="A57" s="414"/>
      <c r="B57" s="433" t="s">
        <v>291</v>
      </c>
      <c r="C57" s="433"/>
      <c r="D57" s="433"/>
      <c r="E57" s="433"/>
      <c r="F57" s="311"/>
      <c r="G57" s="34"/>
      <c r="H57" s="32"/>
    </row>
    <row r="58" spans="1:13" ht="15.75" customHeight="1">
      <c r="A58" s="414"/>
      <c r="B58" s="433" t="s">
        <v>291</v>
      </c>
      <c r="C58" s="433"/>
      <c r="D58" s="433"/>
      <c r="E58" s="433"/>
      <c r="F58" s="311"/>
      <c r="G58" s="34"/>
      <c r="H58" s="32"/>
    </row>
    <row r="59" spans="1:13">
      <c r="A59" s="414"/>
      <c r="B59" s="433"/>
      <c r="C59" s="433"/>
      <c r="D59" s="433"/>
      <c r="E59" s="433"/>
      <c r="F59" s="311"/>
      <c r="G59" s="34"/>
      <c r="H59" s="32"/>
    </row>
    <row r="60" spans="1:13">
      <c r="A60" s="414"/>
      <c r="B60" s="433"/>
      <c r="C60" s="433"/>
      <c r="D60" s="433"/>
      <c r="E60" s="433"/>
      <c r="F60" s="311"/>
      <c r="G60" s="34"/>
      <c r="H60" s="32"/>
    </row>
    <row r="61" spans="1:13">
      <c r="A61" s="414"/>
      <c r="B61" s="433"/>
      <c r="C61" s="433"/>
      <c r="D61" s="433"/>
      <c r="E61" s="433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zoomScale="80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ДИВЕЛЪПМЪНТ АСЕТС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204372726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7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294</v>
      </c>
      <c r="D11" s="107"/>
    </row>
    <row r="12" spans="1:13">
      <c r="A12" s="184" t="s">
        <v>406</v>
      </c>
      <c r="B12" s="95" t="s">
        <v>407</v>
      </c>
      <c r="C12" s="108">
        <v>-215</v>
      </c>
      <c r="D12" s="107">
        <v>-169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>
        <v>-223</v>
      </c>
      <c r="D13" s="107">
        <v>-2371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-52</v>
      </c>
      <c r="D14" s="107">
        <v>-163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-43</v>
      </c>
      <c r="D20" s="107">
        <v>-117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-239</v>
      </c>
      <c r="D21" s="382">
        <f>SUM(D11:D20)</f>
        <v>-2820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-2214</v>
      </c>
      <c r="D25" s="107">
        <v>-9362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31.5">
      <c r="A26" s="184" t="s">
        <v>433</v>
      </c>
      <c r="B26" s="95" t="s">
        <v>434</v>
      </c>
      <c r="C26" s="108">
        <v>775</v>
      </c>
      <c r="D26" s="107">
        <v>2437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93</v>
      </c>
      <c r="D27" s="107">
        <v>631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-2</v>
      </c>
      <c r="D28" s="107">
        <v>-4834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2903</v>
      </c>
      <c r="D29" s="107">
        <v>6688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1555</v>
      </c>
      <c r="D33" s="382">
        <f>SUM(D23:D32)</f>
        <v>-4440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>
        <v>24000</v>
      </c>
    </row>
    <row r="36" spans="1:13">
      <c r="A36" s="184" t="s">
        <v>451</v>
      </c>
      <c r="B36" s="95" t="s">
        <v>452</v>
      </c>
      <c r="C36" s="108"/>
      <c r="D36" s="107">
        <v>-4400</v>
      </c>
    </row>
    <row r="37" spans="1:13">
      <c r="A37" s="184" t="s">
        <v>453</v>
      </c>
      <c r="B37" s="95" t="s">
        <v>454</v>
      </c>
      <c r="C37" s="108">
        <v>26549</v>
      </c>
      <c r="D37" s="107">
        <v>16267</v>
      </c>
    </row>
    <row r="38" spans="1:13">
      <c r="A38" s="184" t="s">
        <v>455</v>
      </c>
      <c r="B38" s="95" t="s">
        <v>456</v>
      </c>
      <c r="C38" s="108">
        <v>-26209</v>
      </c>
      <c r="D38" s="107">
        <v>-26919</v>
      </c>
    </row>
    <row r="39" spans="1:13">
      <c r="A39" s="184" t="s">
        <v>457</v>
      </c>
      <c r="B39" s="95" t="s">
        <v>458</v>
      </c>
      <c r="C39" s="108">
        <v>0</v>
      </c>
      <c r="D39" s="107"/>
    </row>
    <row r="40" spans="1:13" ht="31.5">
      <c r="A40" s="184" t="s">
        <v>459</v>
      </c>
      <c r="B40" s="95" t="s">
        <v>460</v>
      </c>
      <c r="C40" s="108">
        <v>-1655</v>
      </c>
      <c r="D40" s="107">
        <v>-1689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-1315</v>
      </c>
      <c r="D43" s="384">
        <f>SUM(D35:D42)</f>
        <v>7259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</v>
      </c>
      <c r="D44" s="212">
        <f>D43+D33+D21</f>
        <v>-1</v>
      </c>
      <c r="G44" s="96"/>
      <c r="H44" s="96"/>
    </row>
    <row r="45" spans="1:13" ht="16.5" thickBot="1">
      <c r="A45" s="207" t="s">
        <v>469</v>
      </c>
      <c r="B45" s="208" t="s">
        <v>470</v>
      </c>
      <c r="C45" s="213">
        <v>2</v>
      </c>
      <c r="D45" s="214">
        <v>3</v>
      </c>
      <c r="G45" s="96"/>
      <c r="H45" s="96"/>
    </row>
    <row r="46" spans="1:13" ht="16.5" thickBot="1">
      <c r="A46" s="210" t="s">
        <v>471</v>
      </c>
      <c r="B46" s="211" t="s">
        <v>472</v>
      </c>
      <c r="C46" s="215">
        <f>C45+C44</f>
        <v>3</v>
      </c>
      <c r="D46" s="216">
        <f>D45+D44</f>
        <v>2</v>
      </c>
      <c r="G46" s="96"/>
      <c r="H46" s="96"/>
    </row>
    <row r="47" spans="1:13">
      <c r="A47" s="209" t="s">
        <v>473</v>
      </c>
      <c r="B47" s="217" t="s">
        <v>474</v>
      </c>
      <c r="C47" s="203">
        <v>3</v>
      </c>
      <c r="D47" s="204">
        <v>2</v>
      </c>
      <c r="G47" s="96"/>
      <c r="H47" s="96"/>
    </row>
    <row r="48" spans="1:13" ht="16.5" thickBot="1">
      <c r="A48" s="185" t="s">
        <v>475</v>
      </c>
      <c r="B48" s="218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 ht="30.75" customHeight="1">
      <c r="A51" s="438" t="s">
        <v>478</v>
      </c>
      <c r="B51" s="438"/>
      <c r="C51" s="438"/>
      <c r="D51" s="438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4">
        <f>pdeReportingDate</f>
        <v>46051</v>
      </c>
      <c r="C54" s="434"/>
      <c r="D54" s="434"/>
      <c r="E54" s="434"/>
      <c r="F54" s="415"/>
      <c r="G54" s="415"/>
      <c r="H54" s="415"/>
      <c r="M54" s="69"/>
    </row>
    <row r="55" spans="1:13" s="32" customFormat="1">
      <c r="A55" s="412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3" t="s">
        <v>290</v>
      </c>
      <c r="B56" s="435" t="str">
        <f>authorName</f>
        <v>Цветанка Михайлова – упълномощено лице</v>
      </c>
      <c r="C56" s="435"/>
      <c r="D56" s="435"/>
      <c r="E56" s="435"/>
      <c r="F56" s="54"/>
      <c r="G56" s="54"/>
      <c r="H56" s="54"/>
    </row>
    <row r="57" spans="1:13" s="32" customFormat="1">
      <c r="A57" s="413"/>
      <c r="B57" s="435"/>
      <c r="C57" s="435"/>
      <c r="D57" s="435"/>
      <c r="E57" s="435"/>
      <c r="F57" s="54"/>
      <c r="G57" s="54"/>
      <c r="H57" s="54"/>
    </row>
    <row r="58" spans="1:13" s="32" customFormat="1">
      <c r="A58" s="413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>
      <c r="A59" s="414"/>
      <c r="B59" s="433" t="s">
        <v>291</v>
      </c>
      <c r="C59" s="433"/>
      <c r="D59" s="433"/>
      <c r="E59" s="433"/>
      <c r="F59" s="311"/>
      <c r="G59" s="34"/>
      <c r="H59" s="32"/>
    </row>
    <row r="60" spans="1:13">
      <c r="A60" s="414"/>
      <c r="B60" s="433" t="s">
        <v>291</v>
      </c>
      <c r="C60" s="433"/>
      <c r="D60" s="433"/>
      <c r="E60" s="433"/>
      <c r="F60" s="311"/>
      <c r="G60" s="34"/>
      <c r="H60" s="32"/>
    </row>
    <row r="61" spans="1:13">
      <c r="A61" s="414"/>
      <c r="B61" s="433" t="s">
        <v>291</v>
      </c>
      <c r="C61" s="433"/>
      <c r="D61" s="433"/>
      <c r="E61" s="433"/>
      <c r="F61" s="311"/>
      <c r="G61" s="34"/>
      <c r="H61" s="32"/>
    </row>
    <row r="62" spans="1:13">
      <c r="A62" s="414"/>
      <c r="B62" s="433" t="s">
        <v>291</v>
      </c>
      <c r="C62" s="433"/>
      <c r="D62" s="433"/>
      <c r="E62" s="433"/>
      <c r="F62" s="311"/>
      <c r="G62" s="34"/>
      <c r="H62" s="32"/>
    </row>
    <row r="63" spans="1:13">
      <c r="A63" s="414"/>
      <c r="B63" s="433"/>
      <c r="C63" s="433"/>
      <c r="D63" s="433"/>
      <c r="E63" s="433"/>
      <c r="F63" s="311"/>
      <c r="G63" s="34"/>
      <c r="H63" s="32"/>
    </row>
    <row r="64" spans="1:13">
      <c r="A64" s="414"/>
      <c r="B64" s="433"/>
      <c r="C64" s="433"/>
      <c r="D64" s="433"/>
      <c r="E64" s="433"/>
      <c r="F64" s="311"/>
      <c r="G64" s="34"/>
      <c r="H64" s="32"/>
    </row>
    <row r="65" spans="1:8">
      <c r="A65" s="414"/>
      <c r="B65" s="433"/>
      <c r="C65" s="433"/>
      <c r="D65" s="433"/>
      <c r="E65" s="433"/>
      <c r="F65" s="311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L18" sqref="L18"/>
    </sheetView>
  </sheetViews>
  <sheetFormatPr defaultColWidth="9.28515625" defaultRowHeight="15.75"/>
  <cols>
    <col min="1" max="1" width="50.7109375" style="301" customWidth="1"/>
    <col min="2" max="2" width="10.7109375" style="302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ДИВЕЛЪПМЪНТ АСЕТС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204372726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3" customFormat="1" ht="31.5">
      <c r="A8" s="443" t="s">
        <v>481</v>
      </c>
      <c r="B8" s="446" t="s">
        <v>482</v>
      </c>
      <c r="C8" s="439" t="s">
        <v>483</v>
      </c>
      <c r="D8" s="270" t="s">
        <v>484</v>
      </c>
      <c r="E8" s="270"/>
      <c r="F8" s="270"/>
      <c r="G8" s="270"/>
      <c r="H8" s="270"/>
      <c r="I8" s="270" t="s">
        <v>485</v>
      </c>
      <c r="J8" s="270"/>
      <c r="K8" s="439" t="s">
        <v>486</v>
      </c>
      <c r="L8" s="439" t="s">
        <v>487</v>
      </c>
      <c r="M8" s="271"/>
      <c r="N8" s="272"/>
    </row>
    <row r="9" spans="1:14" s="273" customFormat="1" ht="31.5">
      <c r="A9" s="444"/>
      <c r="B9" s="447"/>
      <c r="C9" s="440"/>
      <c r="D9" s="442" t="s">
        <v>488</v>
      </c>
      <c r="E9" s="442" t="s">
        <v>489</v>
      </c>
      <c r="F9" s="275" t="s">
        <v>490</v>
      </c>
      <c r="G9" s="275"/>
      <c r="H9" s="275"/>
      <c r="I9" s="449" t="s">
        <v>491</v>
      </c>
      <c r="J9" s="449" t="s">
        <v>492</v>
      </c>
      <c r="K9" s="440"/>
      <c r="L9" s="440"/>
      <c r="M9" s="276" t="s">
        <v>493</v>
      </c>
      <c r="N9" s="272"/>
    </row>
    <row r="10" spans="1:14" s="273" customFormat="1" ht="31.5">
      <c r="A10" s="445"/>
      <c r="B10" s="448"/>
      <c r="C10" s="441"/>
      <c r="D10" s="442"/>
      <c r="E10" s="442"/>
      <c r="F10" s="274" t="s">
        <v>494</v>
      </c>
      <c r="G10" s="274" t="s">
        <v>495</v>
      </c>
      <c r="H10" s="274" t="s">
        <v>496</v>
      </c>
      <c r="I10" s="441"/>
      <c r="J10" s="441"/>
      <c r="K10" s="441"/>
      <c r="L10" s="441"/>
      <c r="M10" s="277"/>
      <c r="N10" s="272"/>
    </row>
    <row r="11" spans="1:14" s="273" customFormat="1" ht="16.5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497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498</v>
      </c>
      <c r="L12" s="283" t="s">
        <v>129</v>
      </c>
      <c r="M12" s="285" t="s">
        <v>137</v>
      </c>
      <c r="N12" s="419"/>
    </row>
    <row r="13" spans="1:14">
      <c r="A13" s="286" t="s">
        <v>499</v>
      </c>
      <c r="B13" s="287" t="s">
        <v>500</v>
      </c>
      <c r="C13" s="318">
        <f>'1-Баланс'!H18</f>
        <v>4609</v>
      </c>
      <c r="D13" s="318">
        <f>'1-Баланс'!H20</f>
        <v>0</v>
      </c>
      <c r="E13" s="318">
        <f>'1-Баланс'!H21</f>
        <v>0</v>
      </c>
      <c r="F13" s="318">
        <f>'1-Баланс'!H23</f>
        <v>125</v>
      </c>
      <c r="G13" s="318">
        <f>'1-Баланс'!H24</f>
        <v>0</v>
      </c>
      <c r="H13" s="319"/>
      <c r="I13" s="318">
        <f>'1-Баланс'!H29+'1-Баланс'!H32</f>
        <v>1300</v>
      </c>
      <c r="J13" s="318">
        <f>'1-Баланс'!H30+'1-Баланс'!H33</f>
        <v>-56</v>
      </c>
      <c r="K13" s="319"/>
      <c r="L13" s="318">
        <f>SUM(C13:K13)</f>
        <v>5978</v>
      </c>
      <c r="M13" s="320">
        <f>'1-Баланс'!H40</f>
        <v>0</v>
      </c>
      <c r="N13" s="86"/>
    </row>
    <row r="14" spans="1:14">
      <c r="A14" s="286" t="s">
        <v>501</v>
      </c>
      <c r="B14" s="289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503</v>
      </c>
      <c r="B15" s="289" t="s">
        <v>504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8">
        <f t="shared" si="1"/>
        <v>0</v>
      </c>
      <c r="M15" s="222"/>
    </row>
    <row r="16" spans="1:14">
      <c r="A16" s="288" t="s">
        <v>505</v>
      </c>
      <c r="B16" s="289" t="s">
        <v>506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8">
        <f t="shared" si="1"/>
        <v>0</v>
      </c>
      <c r="M16" s="222"/>
    </row>
    <row r="17" spans="1:14" ht="31.5">
      <c r="A17" s="286" t="s">
        <v>507</v>
      </c>
      <c r="B17" s="287" t="s">
        <v>508</v>
      </c>
      <c r="C17" s="318">
        <f>C13+C14</f>
        <v>4609</v>
      </c>
      <c r="D17" s="318">
        <f t="shared" ref="D17:M17" si="2">D13+D14</f>
        <v>0</v>
      </c>
      <c r="E17" s="318">
        <f t="shared" si="2"/>
        <v>0</v>
      </c>
      <c r="F17" s="318">
        <f t="shared" si="2"/>
        <v>125</v>
      </c>
      <c r="G17" s="318">
        <f t="shared" si="2"/>
        <v>0</v>
      </c>
      <c r="H17" s="318">
        <f t="shared" si="2"/>
        <v>0</v>
      </c>
      <c r="I17" s="318">
        <f t="shared" si="2"/>
        <v>1300</v>
      </c>
      <c r="J17" s="318">
        <f t="shared" si="2"/>
        <v>-56</v>
      </c>
      <c r="K17" s="318">
        <f t="shared" si="2"/>
        <v>0</v>
      </c>
      <c r="L17" s="318">
        <f t="shared" si="1"/>
        <v>5978</v>
      </c>
      <c r="M17" s="320">
        <f t="shared" si="2"/>
        <v>0</v>
      </c>
    </row>
    <row r="18" spans="1:14">
      <c r="A18" s="286" t="s">
        <v>509</v>
      </c>
      <c r="B18" s="287" t="s">
        <v>510</v>
      </c>
      <c r="C18" s="378"/>
      <c r="D18" s="378"/>
      <c r="E18" s="378"/>
      <c r="F18" s="378"/>
      <c r="G18" s="378"/>
      <c r="H18" s="378"/>
      <c r="I18" s="318">
        <f>+'1-Баланс'!G32</f>
        <v>221</v>
      </c>
      <c r="J18" s="318">
        <f>+'1-Баланс'!G33</f>
        <v>0</v>
      </c>
      <c r="K18" s="319"/>
      <c r="L18" s="318">
        <f t="shared" si="1"/>
        <v>221</v>
      </c>
      <c r="M18" s="366"/>
    </row>
    <row r="19" spans="1:14">
      <c r="A19" s="288" t="s">
        <v>511</v>
      </c>
      <c r="B19" s="289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0">
        <f>M20+M21</f>
        <v>0</v>
      </c>
    </row>
    <row r="20" spans="1:14">
      <c r="A20" s="290" t="s">
        <v>513</v>
      </c>
      <c r="B20" s="291" t="s">
        <v>514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8">
        <f>SUM(C20:K20)</f>
        <v>0</v>
      </c>
      <c r="M20" s="222"/>
    </row>
    <row r="21" spans="1:14">
      <c r="A21" s="290" t="s">
        <v>515</v>
      </c>
      <c r="B21" s="291" t="s">
        <v>516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8">
        <f t="shared" si="1"/>
        <v>0</v>
      </c>
      <c r="M21" s="222"/>
    </row>
    <row r="22" spans="1:14">
      <c r="A22" s="288" t="s">
        <v>517</v>
      </c>
      <c r="B22" s="289" t="s">
        <v>518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8">
        <f t="shared" si="1"/>
        <v>0</v>
      </c>
      <c r="M22" s="222"/>
    </row>
    <row r="23" spans="1:14" ht="31.5">
      <c r="A23" s="288" t="s">
        <v>519</v>
      </c>
      <c r="B23" s="289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0">
        <f t="shared" si="4"/>
        <v>0</v>
      </c>
    </row>
    <row r="24" spans="1:14">
      <c r="A24" s="288" t="s">
        <v>521</v>
      </c>
      <c r="B24" s="289" t="s">
        <v>522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8">
        <f t="shared" si="1"/>
        <v>0</v>
      </c>
      <c r="M24" s="222"/>
    </row>
    <row r="25" spans="1:14">
      <c r="A25" s="288" t="s">
        <v>523</v>
      </c>
      <c r="B25" s="289" t="s">
        <v>524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8">
        <f t="shared" si="1"/>
        <v>0</v>
      </c>
      <c r="M25" s="222"/>
    </row>
    <row r="26" spans="1:14" ht="31.5">
      <c r="A26" s="288" t="s">
        <v>525</v>
      </c>
      <c r="B26" s="289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0">
        <f t="shared" si="5"/>
        <v>0</v>
      </c>
    </row>
    <row r="27" spans="1:14">
      <c r="A27" s="288" t="s">
        <v>521</v>
      </c>
      <c r="B27" s="289" t="s">
        <v>527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8">
        <f t="shared" si="1"/>
        <v>0</v>
      </c>
      <c r="M27" s="222"/>
    </row>
    <row r="28" spans="1:14">
      <c r="A28" s="288" t="s">
        <v>523</v>
      </c>
      <c r="B28" s="289" t="s">
        <v>528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8">
        <f t="shared" si="1"/>
        <v>0</v>
      </c>
      <c r="M28" s="222"/>
    </row>
    <row r="29" spans="1:14">
      <c r="A29" s="288" t="s">
        <v>529</v>
      </c>
      <c r="B29" s="289" t="s">
        <v>530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8">
        <f t="shared" si="1"/>
        <v>0</v>
      </c>
      <c r="M29" s="222"/>
    </row>
    <row r="30" spans="1:14">
      <c r="A30" s="288" t="s">
        <v>531</v>
      </c>
      <c r="B30" s="289" t="s">
        <v>532</v>
      </c>
      <c r="C30" s="221"/>
      <c r="D30" s="221"/>
      <c r="E30" s="221"/>
      <c r="F30" s="221"/>
      <c r="G30" s="221"/>
      <c r="H30" s="221"/>
      <c r="I30" s="221"/>
      <c r="J30" s="221"/>
      <c r="K30" s="221"/>
      <c r="L30" s="318">
        <f t="shared" si="1"/>
        <v>0</v>
      </c>
      <c r="M30" s="222"/>
    </row>
    <row r="31" spans="1:14">
      <c r="A31" s="286" t="s">
        <v>533</v>
      </c>
      <c r="B31" s="287" t="s">
        <v>534</v>
      </c>
      <c r="C31" s="318">
        <f>C19+C22+C23+C26+C30+C29+C17+C18</f>
        <v>4609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125</v>
      </c>
      <c r="G31" s="318">
        <f t="shared" si="6"/>
        <v>0</v>
      </c>
      <c r="H31" s="318">
        <f t="shared" si="6"/>
        <v>0</v>
      </c>
      <c r="I31" s="318">
        <f t="shared" si="6"/>
        <v>1521</v>
      </c>
      <c r="J31" s="318">
        <f t="shared" si="6"/>
        <v>-56</v>
      </c>
      <c r="K31" s="318">
        <f t="shared" si="6"/>
        <v>0</v>
      </c>
      <c r="L31" s="318">
        <f t="shared" si="1"/>
        <v>6199</v>
      </c>
      <c r="M31" s="320">
        <f t="shared" si="6"/>
        <v>0</v>
      </c>
      <c r="N31" s="86"/>
    </row>
    <row r="32" spans="1:14" ht="31.5">
      <c r="A32" s="288" t="s">
        <v>535</v>
      </c>
      <c r="B32" s="289" t="s">
        <v>536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8">
        <f t="shared" si="1"/>
        <v>0</v>
      </c>
      <c r="M32" s="222"/>
    </row>
    <row r="33" spans="1:13" ht="32.25" thickBot="1">
      <c r="A33" s="292" t="s">
        <v>537</v>
      </c>
      <c r="B33" s="293" t="s">
        <v>538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7">
        <f t="shared" si="1"/>
        <v>0</v>
      </c>
      <c r="M33" s="224"/>
    </row>
    <row r="34" spans="1:13" ht="32.25" thickBot="1">
      <c r="A34" s="294" t="s">
        <v>539</v>
      </c>
      <c r="B34" s="295" t="s">
        <v>540</v>
      </c>
      <c r="C34" s="321">
        <f t="shared" ref="C34:K34" si="7">C31+C32+C33</f>
        <v>4609</v>
      </c>
      <c r="D34" s="321">
        <f t="shared" si="7"/>
        <v>0</v>
      </c>
      <c r="E34" s="321">
        <f t="shared" si="7"/>
        <v>0</v>
      </c>
      <c r="F34" s="321">
        <f t="shared" si="7"/>
        <v>125</v>
      </c>
      <c r="G34" s="321">
        <f t="shared" si="7"/>
        <v>0</v>
      </c>
      <c r="H34" s="321">
        <f t="shared" si="7"/>
        <v>0</v>
      </c>
      <c r="I34" s="321">
        <f t="shared" si="7"/>
        <v>1521</v>
      </c>
      <c r="J34" s="321">
        <f t="shared" si="7"/>
        <v>-56</v>
      </c>
      <c r="K34" s="321">
        <f t="shared" si="7"/>
        <v>0</v>
      </c>
      <c r="L34" s="321">
        <f t="shared" si="1"/>
        <v>6199</v>
      </c>
      <c r="M34" s="322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541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2" t="s">
        <v>5</v>
      </c>
      <c r="B38" s="434">
        <f>pdeReportingDate</f>
        <v>46051</v>
      </c>
      <c r="C38" s="434"/>
      <c r="D38" s="434"/>
      <c r="E38" s="434"/>
      <c r="F38" s="434"/>
      <c r="G38" s="434"/>
      <c r="H38" s="434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5" t="str">
        <f>authorName</f>
        <v>Цветанка Михайлова – упълномощено лице</v>
      </c>
      <c r="C40" s="435"/>
      <c r="D40" s="435"/>
      <c r="E40" s="435"/>
      <c r="F40" s="435"/>
      <c r="G40" s="435"/>
      <c r="H40" s="435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4"/>
      <c r="B43" s="433" t="s">
        <v>291</v>
      </c>
      <c r="C43" s="433"/>
      <c r="D43" s="433"/>
      <c r="E43" s="433"/>
      <c r="F43" s="311"/>
      <c r="G43" s="34"/>
      <c r="H43" s="32"/>
    </row>
    <row r="44" spans="1:13">
      <c r="A44" s="414"/>
      <c r="B44" s="433" t="s">
        <v>291</v>
      </c>
      <c r="C44" s="433"/>
      <c r="D44" s="433"/>
      <c r="E44" s="433"/>
      <c r="F44" s="311"/>
      <c r="G44" s="34"/>
      <c r="H44" s="32"/>
    </row>
    <row r="45" spans="1:13">
      <c r="A45" s="414"/>
      <c r="B45" s="433" t="s">
        <v>291</v>
      </c>
      <c r="C45" s="433"/>
      <c r="D45" s="433"/>
      <c r="E45" s="433"/>
      <c r="F45" s="311"/>
      <c r="G45" s="34"/>
      <c r="H45" s="32"/>
    </row>
    <row r="46" spans="1:13">
      <c r="A46" s="414"/>
      <c r="B46" s="433" t="s">
        <v>291</v>
      </c>
      <c r="C46" s="433"/>
      <c r="D46" s="433"/>
      <c r="E46" s="433"/>
      <c r="F46" s="311"/>
      <c r="G46" s="34"/>
      <c r="H46" s="32"/>
    </row>
    <row r="47" spans="1:13">
      <c r="A47" s="414"/>
      <c r="B47" s="433"/>
      <c r="C47" s="433"/>
      <c r="D47" s="433"/>
      <c r="E47" s="433"/>
      <c r="F47" s="311"/>
      <c r="G47" s="34"/>
      <c r="H47" s="32"/>
    </row>
    <row r="48" spans="1:13">
      <c r="A48" s="414"/>
      <c r="B48" s="433"/>
      <c r="C48" s="433"/>
      <c r="D48" s="433"/>
      <c r="E48" s="433"/>
      <c r="F48" s="311"/>
      <c r="G48" s="34"/>
      <c r="H48" s="32"/>
    </row>
    <row r="49" spans="1:8">
      <c r="A49" s="414"/>
      <c r="B49" s="433"/>
      <c r="C49" s="433"/>
      <c r="D49" s="433"/>
      <c r="E49" s="433"/>
      <c r="F49" s="311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19" zoomScale="70" zoomScaleNormal="70" zoomScaleSheetLayoutView="70" workbookViewId="0">
      <selection activeCell="C17" sqref="C1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ДИВЕЛЪПМЪНТ АСЕТС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204372726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0" t="s">
        <v>543</v>
      </c>
      <c r="B8" s="251" t="s">
        <v>25</v>
      </c>
      <c r="C8" s="250" t="s">
        <v>544</v>
      </c>
      <c r="D8" s="250" t="s">
        <v>545</v>
      </c>
      <c r="E8" s="250" t="s">
        <v>546</v>
      </c>
      <c r="F8" s="250" t="s">
        <v>547</v>
      </c>
    </row>
    <row r="9" spans="1:7" s="81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548</v>
      </c>
      <c r="B10" s="255"/>
      <c r="C10" s="226"/>
      <c r="D10" s="226"/>
      <c r="E10" s="226"/>
      <c r="F10" s="226"/>
    </row>
    <row r="11" spans="1:7">
      <c r="A11" s="256" t="s">
        <v>549</v>
      </c>
      <c r="B11" s="251"/>
      <c r="C11" s="226"/>
      <c r="D11" s="226"/>
      <c r="E11" s="226"/>
      <c r="F11" s="226"/>
    </row>
    <row r="12" spans="1:7">
      <c r="A12" s="399">
        <v>1</v>
      </c>
      <c r="B12" s="400"/>
      <c r="C12" s="65"/>
      <c r="D12" s="65"/>
      <c r="E12" s="65"/>
      <c r="F12" s="225">
        <f>C12-E12</f>
        <v>0</v>
      </c>
      <c r="G12" s="419"/>
    </row>
    <row r="13" spans="1:7">
      <c r="A13" s="399">
        <v>2</v>
      </c>
      <c r="B13" s="400"/>
      <c r="C13" s="65"/>
      <c r="D13" s="65"/>
      <c r="E13" s="65"/>
      <c r="F13" s="225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5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5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5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5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5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5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5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5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5">
        <f t="shared" si="0"/>
        <v>0</v>
      </c>
      <c r="G22" s="419"/>
    </row>
    <row r="23" spans="1:8">
      <c r="A23" s="399">
        <v>12</v>
      </c>
      <c r="B23" s="400"/>
      <c r="C23" s="65"/>
      <c r="D23" s="65"/>
      <c r="E23" s="65"/>
      <c r="F23" s="225">
        <f t="shared" si="0"/>
        <v>0</v>
      </c>
      <c r="H23" s="419"/>
    </row>
    <row r="24" spans="1:8">
      <c r="A24" s="399">
        <v>13</v>
      </c>
      <c r="B24" s="400"/>
      <c r="C24" s="65"/>
      <c r="D24" s="65"/>
      <c r="E24" s="65"/>
      <c r="F24" s="225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5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5">
        <f t="shared" si="0"/>
        <v>0</v>
      </c>
    </row>
    <row r="27" spans="1:8">
      <c r="A27" s="257" t="s">
        <v>550</v>
      </c>
      <c r="B27" s="258" t="s">
        <v>551</v>
      </c>
      <c r="C27" s="227">
        <f>SUM(C12:C26)</f>
        <v>0</v>
      </c>
      <c r="D27" s="227"/>
      <c r="E27" s="227">
        <f>SUM(E12:E26)</f>
        <v>0</v>
      </c>
      <c r="F27" s="227">
        <f>SUM(F12:F26)</f>
        <v>0</v>
      </c>
    </row>
    <row r="28" spans="1:8">
      <c r="A28" s="256" t="s">
        <v>552</v>
      </c>
      <c r="B28" s="258"/>
      <c r="C28" s="226"/>
      <c r="D28" s="226"/>
      <c r="E28" s="226"/>
      <c r="F28" s="226"/>
    </row>
    <row r="29" spans="1:8">
      <c r="A29" s="399">
        <v>1</v>
      </c>
      <c r="B29" s="400"/>
      <c r="C29" s="65"/>
      <c r="D29" s="65"/>
      <c r="E29" s="65"/>
      <c r="F29" s="225">
        <f>C29-E29</f>
        <v>0</v>
      </c>
    </row>
    <row r="30" spans="1:8">
      <c r="A30" s="399">
        <v>2</v>
      </c>
      <c r="B30" s="400"/>
      <c r="C30" s="65"/>
      <c r="D30" s="65"/>
      <c r="E30" s="65"/>
      <c r="F30" s="225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5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5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5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5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5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5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5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5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5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5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5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5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5">
        <f t="shared" si="1"/>
        <v>0</v>
      </c>
    </row>
    <row r="44" spans="1:6">
      <c r="A44" s="257" t="s">
        <v>553</v>
      </c>
      <c r="B44" s="258" t="s">
        <v>554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555</v>
      </c>
      <c r="B45" s="259"/>
      <c r="C45" s="260"/>
      <c r="D45" s="226"/>
      <c r="E45" s="226"/>
      <c r="F45" s="226"/>
    </row>
    <row r="46" spans="1:6">
      <c r="A46" s="399">
        <v>1</v>
      </c>
      <c r="B46" s="400"/>
      <c r="C46" s="65"/>
      <c r="D46" s="65"/>
      <c r="E46" s="65"/>
      <c r="F46" s="225">
        <f>C46-E46</f>
        <v>0</v>
      </c>
    </row>
    <row r="47" spans="1:6">
      <c r="A47" s="399">
        <v>2</v>
      </c>
      <c r="B47" s="400"/>
      <c r="C47" s="65"/>
      <c r="D47" s="65"/>
      <c r="E47" s="65"/>
      <c r="F47" s="225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5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5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5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5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5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5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5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5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5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5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5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5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5">
        <f t="shared" si="2"/>
        <v>0</v>
      </c>
    </row>
    <row r="61" spans="1:6">
      <c r="A61" s="257" t="s">
        <v>556</v>
      </c>
      <c r="B61" s="258" t="s">
        <v>557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>
      <c r="A62" s="254" t="s">
        <v>558</v>
      </c>
      <c r="B62" s="258"/>
      <c r="C62" s="226"/>
      <c r="D62" s="226"/>
      <c r="E62" s="226"/>
      <c r="F62" s="226"/>
    </row>
    <row r="63" spans="1:6">
      <c r="A63" s="399">
        <v>1</v>
      </c>
      <c r="B63" s="400"/>
      <c r="C63" s="65"/>
      <c r="D63" s="65"/>
      <c r="E63" s="65"/>
      <c r="F63" s="225">
        <f>C63-E63</f>
        <v>0</v>
      </c>
    </row>
    <row r="64" spans="1:6">
      <c r="A64" s="399">
        <v>2</v>
      </c>
      <c r="B64" s="400"/>
      <c r="C64" s="65"/>
      <c r="D64" s="65"/>
      <c r="E64" s="65"/>
      <c r="F64" s="225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5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5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5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5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5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5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5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5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5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5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5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5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5">
        <f t="shared" si="3"/>
        <v>0</v>
      </c>
    </row>
    <row r="78" spans="1:6">
      <c r="A78" s="257" t="s">
        <v>559</v>
      </c>
      <c r="B78" s="258" t="s">
        <v>560</v>
      </c>
      <c r="C78" s="227">
        <f>SUM(C63:C77)</f>
        <v>0</v>
      </c>
      <c r="D78" s="227"/>
      <c r="E78" s="227">
        <f>SUM(E63:E77)</f>
        <v>0</v>
      </c>
      <c r="F78" s="227">
        <f>SUM(F63:F77)</f>
        <v>0</v>
      </c>
    </row>
    <row r="79" spans="1:6">
      <c r="A79" s="261" t="s">
        <v>561</v>
      </c>
      <c r="B79" s="258" t="s">
        <v>562</v>
      </c>
      <c r="C79" s="227">
        <f>C78+C61+C44+C27</f>
        <v>0</v>
      </c>
      <c r="D79" s="227"/>
      <c r="E79" s="227">
        <f>E78+E61+E44+E27</f>
        <v>0</v>
      </c>
      <c r="F79" s="227">
        <f>F78+F61+F44+F27</f>
        <v>0</v>
      </c>
    </row>
    <row r="80" spans="1:6">
      <c r="A80" s="254" t="s">
        <v>563</v>
      </c>
      <c r="B80" s="258"/>
      <c r="C80" s="225"/>
      <c r="D80" s="225"/>
      <c r="E80" s="225"/>
      <c r="F80" s="225"/>
    </row>
    <row r="81" spans="1:6">
      <c r="A81" s="256" t="s">
        <v>549</v>
      </c>
      <c r="B81" s="262"/>
      <c r="C81" s="226"/>
      <c r="D81" s="226"/>
      <c r="E81" s="226"/>
      <c r="F81" s="226"/>
    </row>
    <row r="82" spans="1:6">
      <c r="A82" s="399">
        <v>1</v>
      </c>
      <c r="B82" s="400"/>
      <c r="C82" s="65"/>
      <c r="D82" s="65"/>
      <c r="E82" s="65"/>
      <c r="F82" s="225">
        <f>C82-E82</f>
        <v>0</v>
      </c>
    </row>
    <row r="83" spans="1:6">
      <c r="A83" s="399">
        <v>2</v>
      </c>
      <c r="B83" s="400"/>
      <c r="C83" s="65"/>
      <c r="D83" s="65"/>
      <c r="E83" s="65"/>
      <c r="F83" s="225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5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5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5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5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5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5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5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5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5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5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5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5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5">
        <f t="shared" si="4"/>
        <v>0</v>
      </c>
    </row>
    <row r="97" spans="1:6">
      <c r="A97" s="257" t="s">
        <v>550</v>
      </c>
      <c r="B97" s="258" t="s">
        <v>564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552</v>
      </c>
      <c r="B98" s="263"/>
      <c r="C98" s="225"/>
      <c r="D98" s="225"/>
      <c r="E98" s="225"/>
      <c r="F98" s="225"/>
    </row>
    <row r="99" spans="1:6">
      <c r="A99" s="399">
        <v>1</v>
      </c>
      <c r="B99" s="400"/>
      <c r="C99" s="65"/>
      <c r="D99" s="65"/>
      <c r="E99" s="65"/>
      <c r="F99" s="225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5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5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5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5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5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5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5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5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5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5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5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5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5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5">
        <f t="shared" si="5"/>
        <v>0</v>
      </c>
    </row>
    <row r="114" spans="1:6">
      <c r="A114" s="257" t="s">
        <v>553</v>
      </c>
      <c r="B114" s="258" t="s">
        <v>565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555</v>
      </c>
      <c r="B115" s="258"/>
      <c r="C115" s="226"/>
      <c r="D115" s="226"/>
      <c r="E115" s="226"/>
      <c r="F115" s="226"/>
    </row>
    <row r="116" spans="1:6">
      <c r="A116" s="399">
        <v>1</v>
      </c>
      <c r="B116" s="400"/>
      <c r="C116" s="65"/>
      <c r="D116" s="65"/>
      <c r="E116" s="65"/>
      <c r="F116" s="225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5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5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5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5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5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5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5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5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5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5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5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5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5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5">
        <f t="shared" si="6"/>
        <v>0</v>
      </c>
    </row>
    <row r="131" spans="1:6">
      <c r="A131" s="257" t="s">
        <v>556</v>
      </c>
      <c r="B131" s="258" t="s">
        <v>566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>
      <c r="A132" s="254" t="s">
        <v>558</v>
      </c>
      <c r="B132" s="258"/>
      <c r="C132" s="226"/>
      <c r="D132" s="226"/>
      <c r="E132" s="226"/>
      <c r="F132" s="226"/>
    </row>
    <row r="133" spans="1:6">
      <c r="A133" s="399">
        <v>1</v>
      </c>
      <c r="B133" s="400"/>
      <c r="C133" s="65"/>
      <c r="D133" s="65"/>
      <c r="E133" s="65"/>
      <c r="F133" s="225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5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5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5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5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5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5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5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5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5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5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5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5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5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5">
        <f t="shared" si="7"/>
        <v>0</v>
      </c>
    </row>
    <row r="148" spans="1:8">
      <c r="A148" s="257" t="s">
        <v>559</v>
      </c>
      <c r="B148" s="258" t="s">
        <v>567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>
      <c r="A149" s="261" t="s">
        <v>568</v>
      </c>
      <c r="B149" s="258" t="s">
        <v>569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2" t="s">
        <v>5</v>
      </c>
      <c r="B151" s="434">
        <f>pdeReportingDate</f>
        <v>46051</v>
      </c>
      <c r="C151" s="434"/>
      <c r="D151" s="434"/>
      <c r="E151" s="434"/>
      <c r="F151" s="434"/>
      <c r="G151" s="434"/>
      <c r="H151" s="434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5" t="str">
        <f>authorName</f>
        <v>Цветанка Михайлова – упълномощено лице</v>
      </c>
      <c r="C153" s="435"/>
      <c r="D153" s="435"/>
      <c r="E153" s="435"/>
      <c r="F153" s="435"/>
      <c r="G153" s="435"/>
      <c r="H153" s="435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14"/>
      <c r="B156" s="433" t="s">
        <v>291</v>
      </c>
      <c r="C156" s="433"/>
      <c r="D156" s="433"/>
      <c r="E156" s="433"/>
      <c r="F156" s="311"/>
      <c r="G156" s="34"/>
      <c r="H156" s="32"/>
    </row>
    <row r="157" spans="1:8">
      <c r="A157" s="414"/>
      <c r="B157" s="433" t="s">
        <v>291</v>
      </c>
      <c r="C157" s="433"/>
      <c r="D157" s="433"/>
      <c r="E157" s="433"/>
      <c r="F157" s="311"/>
      <c r="G157" s="34"/>
      <c r="H157" s="32"/>
    </row>
    <row r="158" spans="1:8">
      <c r="A158" s="414"/>
      <c r="B158" s="433" t="s">
        <v>291</v>
      </c>
      <c r="C158" s="433"/>
      <c r="D158" s="433"/>
      <c r="E158" s="433"/>
      <c r="F158" s="311"/>
      <c r="G158" s="34"/>
      <c r="H158" s="32"/>
    </row>
    <row r="159" spans="1:8">
      <c r="A159" s="414"/>
      <c r="B159" s="433" t="s">
        <v>291</v>
      </c>
      <c r="C159" s="433"/>
      <c r="D159" s="433"/>
      <c r="E159" s="433"/>
      <c r="F159" s="311"/>
      <c r="G159" s="34"/>
      <c r="H159" s="32"/>
    </row>
    <row r="160" spans="1:8">
      <c r="A160" s="414"/>
      <c r="B160" s="433"/>
      <c r="C160" s="433"/>
      <c r="D160" s="433"/>
      <c r="E160" s="433"/>
      <c r="F160" s="311"/>
      <c r="G160" s="34"/>
      <c r="H160" s="32"/>
    </row>
    <row r="161" spans="1:8">
      <c r="A161" s="414"/>
      <c r="B161" s="433"/>
      <c r="C161" s="433"/>
      <c r="D161" s="433"/>
      <c r="E161" s="433"/>
      <c r="F161" s="311"/>
      <c r="G161" s="34"/>
      <c r="H161" s="32"/>
    </row>
    <row r="162" spans="1:8">
      <c r="A162" s="414"/>
      <c r="B162" s="433"/>
      <c r="C162" s="433"/>
      <c r="D162" s="433"/>
      <c r="E162" s="433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ДИВЕЛЪПМЪНТ АСЕТС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01.01.2025 г. до 31.12.2025 г.</v>
      </c>
      <c r="B3" s="246"/>
      <c r="C3" s="246"/>
      <c r="D3" s="246"/>
      <c r="E3" s="246"/>
      <c r="F3" s="246"/>
      <c r="G3" s="246"/>
      <c r="H3" s="246"/>
      <c r="I3" s="246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43207</v>
      </c>
      <c r="D6" s="422">
        <f t="shared" ref="D6:D15" si="0">C6-E6</f>
        <v>0</v>
      </c>
      <c r="E6" s="395">
        <f>'1-Баланс'!G95</f>
        <v>43207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6199</v>
      </c>
      <c r="D7" s="422">
        <f t="shared" si="0"/>
        <v>1590</v>
      </c>
      <c r="E7" s="395">
        <f>'1-Баланс'!G18</f>
        <v>4609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221</v>
      </c>
      <c r="D8" s="422">
        <f t="shared" si="0"/>
        <v>0</v>
      </c>
      <c r="E8" s="395">
        <f>ABS('2-Отчет за доходите'!C44)-ABS('2-Отчет за доходите'!G44)</f>
        <v>221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2</v>
      </c>
      <c r="D9" s="422">
        <f t="shared" si="0"/>
        <v>0</v>
      </c>
      <c r="E9" s="395">
        <f>'3-Отчет за паричния поток'!C45</f>
        <v>2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3</v>
      </c>
      <c r="D10" s="422">
        <f t="shared" si="0"/>
        <v>0</v>
      </c>
      <c r="E10" s="395">
        <f>'3-Отчет за паричния поток'!C46</f>
        <v>3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6199</v>
      </c>
      <c r="D11" s="422">
        <f t="shared" si="0"/>
        <v>0</v>
      </c>
      <c r="E11" s="395">
        <f>'4-Отчет за собствения капитал'!L34</f>
        <v>6199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0</v>
      </c>
      <c r="D12" s="422">
        <f t="shared" si="0"/>
        <v>0</v>
      </c>
      <c r="E12" s="395">
        <f>'Справка 5'!C27+'Справка 5'!C97</f>
        <v>0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2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2">
        <f t="shared" si="0"/>
        <v>0</v>
      </c>
      <c r="E14" s="395">
        <f>'Справка 5'!C61+'Справка 5'!C131</f>
        <v>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2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6">
        <v>1</v>
      </c>
      <c r="B3" s="324" t="s">
        <v>824</v>
      </c>
      <c r="C3" s="325" t="s">
        <v>825</v>
      </c>
      <c r="D3" s="370">
        <f>(ABS('1-Баланс'!G32)-ABS('1-Баланс'!G33))/'2-Отчет за доходите'!G16</f>
        <v>0.20519962859795729</v>
      </c>
      <c r="E3" s="419"/>
    </row>
    <row r="4" spans="1:6" ht="31.5">
      <c r="A4" s="326">
        <v>2</v>
      </c>
      <c r="B4" s="324" t="s">
        <v>826</v>
      </c>
      <c r="C4" s="325" t="s">
        <v>827</v>
      </c>
      <c r="D4" s="370">
        <f>(ABS('1-Баланс'!G32)-ABS('1-Баланс'!G33))/'1-Баланс'!G37</f>
        <v>3.5650911437328604E-2</v>
      </c>
    </row>
    <row r="5" spans="1:6" ht="31.5">
      <c r="A5" s="326">
        <v>3</v>
      </c>
      <c r="B5" s="324" t="s">
        <v>828</v>
      </c>
      <c r="C5" s="325" t="s">
        <v>829</v>
      </c>
      <c r="D5" s="370">
        <f>(ABS('1-Баланс'!G32)-ABS('1-Баланс'!G33))/('1-Баланс'!G56+'1-Баланс'!G79)</f>
        <v>5.9716817985300472E-3</v>
      </c>
    </row>
    <row r="6" spans="1:6" ht="31.5">
      <c r="A6" s="326">
        <v>4</v>
      </c>
      <c r="B6" s="324" t="s">
        <v>830</v>
      </c>
      <c r="C6" s="325" t="s">
        <v>831</v>
      </c>
      <c r="D6" s="370">
        <f>(ABS('1-Баланс'!G32)-ABS('1-Баланс'!G33))/('1-Баланс'!C95)</f>
        <v>5.114911935565996E-3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6">
        <v>5</v>
      </c>
      <c r="B8" s="324" t="s">
        <v>833</v>
      </c>
      <c r="C8" s="325" t="s">
        <v>834</v>
      </c>
      <c r="D8" s="369">
        <f>'2-Отчет за доходите'!G36/'2-Отчет за доходите'!C36</f>
        <v>1.0779698418536225</v>
      </c>
      <c r="F8" s="419"/>
    </row>
    <row r="9" spans="1:6" ht="24" customHeight="1">
      <c r="A9" s="373" t="s">
        <v>835</v>
      </c>
      <c r="B9" s="371"/>
      <c r="C9" s="371"/>
      <c r="D9" s="372"/>
    </row>
    <row r="10" spans="1:6" ht="31.5">
      <c r="A10" s="326">
        <v>6</v>
      </c>
      <c r="B10" s="324" t="s">
        <v>836</v>
      </c>
      <c r="C10" s="325" t="s">
        <v>837</v>
      </c>
      <c r="D10" s="369">
        <f>'1-Баланс'!C94/'1-Баланс'!G79</f>
        <v>3.2200644704772388</v>
      </c>
    </row>
    <row r="11" spans="1:6" ht="63">
      <c r="A11" s="326">
        <v>7</v>
      </c>
      <c r="B11" s="324" t="s">
        <v>838</v>
      </c>
      <c r="C11" s="325" t="s">
        <v>839</v>
      </c>
      <c r="D11" s="369">
        <f>('1-Баланс'!C76+'1-Баланс'!C85+'1-Баланс'!C92)/'1-Баланс'!G79</f>
        <v>3.2173126818146081</v>
      </c>
    </row>
    <row r="12" spans="1:6" ht="47.25">
      <c r="A12" s="326">
        <v>8</v>
      </c>
      <c r="B12" s="324" t="s">
        <v>840</v>
      </c>
      <c r="C12" s="325" t="s">
        <v>841</v>
      </c>
      <c r="D12" s="369">
        <f>('1-Баланс'!C85+'1-Баланс'!C92)/'1-Баланс'!G79</f>
        <v>1.6111329507036716</v>
      </c>
    </row>
    <row r="13" spans="1:6" ht="31.5">
      <c r="A13" s="326">
        <v>9</v>
      </c>
      <c r="B13" s="324" t="s">
        <v>842</v>
      </c>
      <c r="C13" s="325" t="s">
        <v>843</v>
      </c>
      <c r="D13" s="369">
        <f>'1-Баланс'!C92/'1-Баланс'!G79</f>
        <v>2.3586759965406085E-4</v>
      </c>
      <c r="F13" s="419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6">
        <v>10</v>
      </c>
      <c r="B15" s="324" t="s">
        <v>845</v>
      </c>
      <c r="C15" s="325" t="s">
        <v>846</v>
      </c>
      <c r="D15" s="369">
        <f>'2-Отчет за доходите'!G16/('1-Баланс'!C20+'1-Баланс'!C21+'1-Баланс'!C22+'1-Баланс'!C28+'1-Баланс'!C65)</f>
        <v>0.47845402043536206</v>
      </c>
    </row>
    <row r="16" spans="1:6" ht="31.5">
      <c r="A16" s="375">
        <v>11</v>
      </c>
      <c r="B16" s="324" t="s">
        <v>844</v>
      </c>
      <c r="C16" s="325" t="s">
        <v>847</v>
      </c>
      <c r="D16" s="376">
        <f>'2-Отчет за доходите'!G16/('1-Баланс'!C95)</f>
        <v>2.49265165366723E-2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6">
        <v>12</v>
      </c>
      <c r="B18" s="324" t="s">
        <v>849</v>
      </c>
      <c r="C18" s="325" t="s">
        <v>850</v>
      </c>
      <c r="D18" s="369">
        <f>'1-Баланс'!G56/('1-Баланс'!G37+'1-Баланс'!G56)</f>
        <v>0.79667410128575178</v>
      </c>
    </row>
    <row r="19" spans="1:5" ht="31.5">
      <c r="A19" s="326">
        <v>13</v>
      </c>
      <c r="B19" s="324" t="s">
        <v>851</v>
      </c>
      <c r="C19" s="325" t="s">
        <v>852</v>
      </c>
      <c r="D19" s="369">
        <f>D4/D5</f>
        <v>5.9699951605097601</v>
      </c>
    </row>
    <row r="20" spans="1:5" ht="31.5">
      <c r="A20" s="326">
        <v>14</v>
      </c>
      <c r="B20" s="324" t="s">
        <v>853</v>
      </c>
      <c r="C20" s="325" t="s">
        <v>854</v>
      </c>
      <c r="D20" s="369">
        <f>D6/D5</f>
        <v>0.85652787742726877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8">
        <f>'2-Отчет за доходите'!C37+'2-Отчет за доходите'!C25</f>
        <v>1775</v>
      </c>
      <c r="E21" s="416"/>
    </row>
    <row r="22" spans="1:5" ht="47.25">
      <c r="A22" s="326">
        <v>16</v>
      </c>
      <c r="B22" s="324" t="s">
        <v>857</v>
      </c>
      <c r="C22" s="325" t="s">
        <v>858</v>
      </c>
      <c r="D22" s="374">
        <f>D21/'1-Баланс'!G37</f>
        <v>0.28633650588804643</v>
      </c>
    </row>
    <row r="23" spans="1:5" ht="31.5">
      <c r="A23" s="326">
        <v>17</v>
      </c>
      <c r="B23" s="324" t="s">
        <v>859</v>
      </c>
      <c r="C23" s="325" t="s">
        <v>860</v>
      </c>
      <c r="D23" s="374">
        <f>(D21+'2-Отчет за доходите'!C14)/'2-Отчет за доходите'!G31</f>
        <v>0.60559535994541114</v>
      </c>
    </row>
    <row r="24" spans="1:5" ht="31.5">
      <c r="A24" s="326">
        <v>18</v>
      </c>
      <c r="B24" s="324" t="s">
        <v>861</v>
      </c>
      <c r="C24" s="325" t="s">
        <v>862</v>
      </c>
      <c r="D24" s="374">
        <f>('1-Баланс'!G56+'1-Баланс'!G79)/(D21+'2-Отчет за доходите'!C14)</f>
        <v>20.849577464788734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49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Дивелъпмънт Асетс АД</v>
      </c>
      <c r="B3" s="424">
        <f t="shared" ref="B3:B34" si="1">pdeBulstat</f>
        <v>204372726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Дивелъпмънт Асетс АД</v>
      </c>
      <c r="B4" s="424">
        <f t="shared" si="1"/>
        <v>204372726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Дивелъпмънт Асетс АД</v>
      </c>
      <c r="B5" s="424">
        <f t="shared" si="1"/>
        <v>204372726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Дивелъпмънт Асетс АД</v>
      </c>
      <c r="B6" s="424">
        <f t="shared" si="1"/>
        <v>204372726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Дивелъпмънт Асетс АД</v>
      </c>
      <c r="B7" s="424">
        <f t="shared" si="1"/>
        <v>204372726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Дивелъпмънт Асетс АД</v>
      </c>
      <c r="B8" s="424">
        <f t="shared" si="1"/>
        <v>204372726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Дивелъпмънт Асетс АД</v>
      </c>
      <c r="B9" s="424">
        <f t="shared" si="1"/>
        <v>204372726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Дивелъпмънт Асетс АД</v>
      </c>
      <c r="B10" s="424">
        <f t="shared" si="1"/>
        <v>204372726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Дивелъпмънт Асетс АД</v>
      </c>
      <c r="B11" s="424">
        <f t="shared" si="1"/>
        <v>204372726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Дивелъпмънт Асетс АД</v>
      </c>
      <c r="B12" s="424">
        <f t="shared" si="1"/>
        <v>204372726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2251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Дивелъпмънт Асетс АД</v>
      </c>
      <c r="B13" s="424">
        <f t="shared" si="1"/>
        <v>204372726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Дивелъпмънт Асетс АД</v>
      </c>
      <c r="B14" s="424">
        <f t="shared" si="1"/>
        <v>204372726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Дивелъпмънт Асетс АД</v>
      </c>
      <c r="B15" s="424">
        <f t="shared" si="1"/>
        <v>204372726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Дивелъпмънт Асетс АД</v>
      </c>
      <c r="B16" s="424">
        <f t="shared" si="1"/>
        <v>204372726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Дивелъпмънт Асетс АД</v>
      </c>
      <c r="B17" s="424">
        <f t="shared" si="1"/>
        <v>204372726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Дивелъпмънт Асетс АД</v>
      </c>
      <c r="B18" s="424">
        <f t="shared" si="1"/>
        <v>204372726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Дивелъпмънт Асетс АД</v>
      </c>
      <c r="B19" s="424">
        <f t="shared" si="1"/>
        <v>204372726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Дивелъпмънт Асетс АД</v>
      </c>
      <c r="B20" s="424">
        <f t="shared" si="1"/>
        <v>204372726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Дивелъпмънт Асетс АД</v>
      </c>
      <c r="B21" s="424">
        <f t="shared" si="1"/>
        <v>204372726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Дивелъпмънт Асетс АД</v>
      </c>
      <c r="B22" s="424">
        <f t="shared" si="1"/>
        <v>204372726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Дивелъпмънт Асетс АД</v>
      </c>
      <c r="B23" s="424">
        <f t="shared" si="1"/>
        <v>204372726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Дивелъпмънт Асетс АД</v>
      </c>
      <c r="B24" s="424">
        <f t="shared" si="1"/>
        <v>204372726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Дивелъпмънт Асетс АД</v>
      </c>
      <c r="B25" s="424">
        <f t="shared" si="1"/>
        <v>204372726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Дивелъпмънт Асетс АД</v>
      </c>
      <c r="B26" s="424">
        <f t="shared" si="1"/>
        <v>204372726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Дивелъпмънт Асетс АД</v>
      </c>
      <c r="B27" s="424">
        <f t="shared" si="1"/>
        <v>204372726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Дивелъпмънт Асетс АД</v>
      </c>
      <c r="B28" s="424">
        <f t="shared" si="1"/>
        <v>204372726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Дивелъпмънт Асетс АД</v>
      </c>
      <c r="B29" s="424">
        <f t="shared" si="1"/>
        <v>204372726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Дивелъпмънт Асетс АД</v>
      </c>
      <c r="B30" s="424">
        <f t="shared" si="1"/>
        <v>204372726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Дивелъпмънт Асетс АД</v>
      </c>
      <c r="B31" s="424">
        <f t="shared" si="1"/>
        <v>204372726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Дивелъпмънт Асетс АД</v>
      </c>
      <c r="B32" s="424">
        <f t="shared" si="1"/>
        <v>204372726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Дивелъпмънт Асетс АД</v>
      </c>
      <c r="B33" s="424">
        <f t="shared" si="1"/>
        <v>204372726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Дивелъпмънт Асетс АД</v>
      </c>
      <c r="B34" s="424">
        <f t="shared" si="1"/>
        <v>204372726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Дивелъпмънт Асетс АД</v>
      </c>
      <c r="B35" s="424">
        <f t="shared" ref="B35:B66" si="4">pdeBulstat</f>
        <v>204372726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Дивелъпмънт Асетс АД</v>
      </c>
      <c r="B36" s="424">
        <f t="shared" si="4"/>
        <v>204372726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Дивелъпмънт Асетс АД</v>
      </c>
      <c r="B37" s="424">
        <f t="shared" si="4"/>
        <v>204372726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Дивелъпмънт Асетс АД</v>
      </c>
      <c r="B38" s="424">
        <f t="shared" si="4"/>
        <v>204372726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Дивелъпмънт Асетс АД</v>
      </c>
      <c r="B39" s="424">
        <f t="shared" si="4"/>
        <v>204372726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Дивелъпмънт Асетс АД</v>
      </c>
      <c r="B40" s="424">
        <f t="shared" si="4"/>
        <v>204372726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Дивелъпмънт Асетс АД</v>
      </c>
      <c r="B41" s="424">
        <f t="shared" si="4"/>
        <v>204372726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2251</v>
      </c>
    </row>
    <row r="42" spans="1:8">
      <c r="A42" s="424" t="str">
        <f t="shared" si="3"/>
        <v>Дивелъпмънт Асетс АД</v>
      </c>
      <c r="B42" s="424">
        <f t="shared" si="4"/>
        <v>204372726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Дивелъпмънт Асетс АД</v>
      </c>
      <c r="B43" s="424">
        <f t="shared" si="4"/>
        <v>204372726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Дивелъпмънт Асетс АД</v>
      </c>
      <c r="B44" s="424">
        <f t="shared" si="4"/>
        <v>204372726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Дивелъпмънт Асетс АД</v>
      </c>
      <c r="B45" s="424">
        <f t="shared" si="4"/>
        <v>204372726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Дивелъпмънт Асетс АД</v>
      </c>
      <c r="B46" s="424">
        <f t="shared" si="4"/>
        <v>204372726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Дивелъпмънт Асетс АД</v>
      </c>
      <c r="B47" s="424">
        <f t="shared" si="4"/>
        <v>204372726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Дивелъпмънт Асетс АД</v>
      </c>
      <c r="B48" s="424">
        <f t="shared" si="4"/>
        <v>204372726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Дивелъпмънт Асетс АД</v>
      </c>
      <c r="B49" s="424">
        <f t="shared" si="4"/>
        <v>204372726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14088</v>
      </c>
    </row>
    <row r="50" spans="1:8">
      <c r="A50" s="424" t="str">
        <f t="shared" si="3"/>
        <v>Дивелъпмънт Асетс АД</v>
      </c>
      <c r="B50" s="424">
        <f t="shared" si="4"/>
        <v>204372726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3238</v>
      </c>
    </row>
    <row r="51" spans="1:8">
      <c r="A51" s="424" t="str">
        <f t="shared" si="3"/>
        <v>Дивелъпмънт Асетс АД</v>
      </c>
      <c r="B51" s="424">
        <f t="shared" si="4"/>
        <v>204372726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Дивелъпмънт Асетс АД</v>
      </c>
      <c r="B52" s="424">
        <f t="shared" si="4"/>
        <v>204372726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3103</v>
      </c>
    </row>
    <row r="53" spans="1:8">
      <c r="A53" s="424" t="str">
        <f t="shared" si="3"/>
        <v>Дивелъпмънт Асетс АД</v>
      </c>
      <c r="B53" s="424">
        <f t="shared" si="4"/>
        <v>204372726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Дивелъпмънт Асетс АД</v>
      </c>
      <c r="B54" s="424">
        <f t="shared" si="4"/>
        <v>204372726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Дивелъпмънт Асетс АД</v>
      </c>
      <c r="B55" s="424">
        <f t="shared" si="4"/>
        <v>204372726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Дивелъпмънт Асетс АД</v>
      </c>
      <c r="B56" s="424">
        <f t="shared" si="4"/>
        <v>204372726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Дивелъпмънт Асетс АД</v>
      </c>
      <c r="B57" s="424">
        <f t="shared" si="4"/>
        <v>204372726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20429</v>
      </c>
    </row>
    <row r="58" spans="1:8">
      <c r="A58" s="424" t="str">
        <f t="shared" si="3"/>
        <v>Дивелъпмънт Асетс АД</v>
      </c>
      <c r="B58" s="424">
        <f t="shared" si="4"/>
        <v>204372726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20489</v>
      </c>
    </row>
    <row r="59" spans="1:8">
      <c r="A59" s="424" t="str">
        <f t="shared" si="3"/>
        <v>Дивелъпмънт Асетс АД</v>
      </c>
      <c r="B59" s="424">
        <f t="shared" si="4"/>
        <v>204372726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Дивелъпмънт Асетс АД</v>
      </c>
      <c r="B60" s="424">
        <f t="shared" si="4"/>
        <v>204372726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Дивелъпмънт Асетс АД</v>
      </c>
      <c r="B61" s="424">
        <f t="shared" si="4"/>
        <v>204372726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20489</v>
      </c>
    </row>
    <row r="62" spans="1:8">
      <c r="A62" s="424" t="str">
        <f t="shared" si="3"/>
        <v>Дивелъпмънт Асетс АД</v>
      </c>
      <c r="B62" s="424">
        <f t="shared" si="4"/>
        <v>204372726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Дивелъпмънт Асетс АД</v>
      </c>
      <c r="B63" s="424">
        <f t="shared" si="4"/>
        <v>204372726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Дивелъпмънт Асетс АД</v>
      </c>
      <c r="B64" s="424">
        <f t="shared" si="4"/>
        <v>204372726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20489</v>
      </c>
    </row>
    <row r="65" spans="1:8">
      <c r="A65" s="424" t="str">
        <f t="shared" si="3"/>
        <v>Дивелъпмънт Асетс АД</v>
      </c>
      <c r="B65" s="424">
        <f t="shared" si="4"/>
        <v>204372726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Дивелъпмънт Асетс АД</v>
      </c>
      <c r="B66" s="424">
        <f t="shared" si="4"/>
        <v>204372726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3</v>
      </c>
    </row>
    <row r="67" spans="1:8">
      <c r="A67" s="424" t="str">
        <f t="shared" ref="A67:A98" si="6">pdeName</f>
        <v>Дивелъпмънт Асетс АД</v>
      </c>
      <c r="B67" s="424">
        <f t="shared" ref="B67:B98" si="7">pdeBulstat</f>
        <v>204372726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Дивелъпмънт Асетс АД</v>
      </c>
      <c r="B68" s="424">
        <f t="shared" si="7"/>
        <v>204372726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Дивелъпмънт Асетс АД</v>
      </c>
      <c r="B69" s="424">
        <f t="shared" si="7"/>
        <v>204372726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3</v>
      </c>
    </row>
    <row r="70" spans="1:8">
      <c r="A70" s="424" t="str">
        <f t="shared" si="6"/>
        <v>Дивелъпмънт Асетс АД</v>
      </c>
      <c r="B70" s="424">
        <f t="shared" si="7"/>
        <v>204372726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35</v>
      </c>
    </row>
    <row r="71" spans="1:8">
      <c r="A71" s="424" t="str">
        <f t="shared" si="6"/>
        <v>Дивелъпмънт Асетс АД</v>
      </c>
      <c r="B71" s="424">
        <f t="shared" si="7"/>
        <v>204372726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40956</v>
      </c>
    </row>
    <row r="72" spans="1:8">
      <c r="A72" s="424" t="str">
        <f t="shared" si="6"/>
        <v>Дивелъпмънт Асетс АД</v>
      </c>
      <c r="B72" s="424">
        <f t="shared" si="7"/>
        <v>204372726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43207</v>
      </c>
    </row>
    <row r="73" spans="1:8">
      <c r="A73" s="424" t="str">
        <f t="shared" si="6"/>
        <v>Дивелъпмънт Асетс АД</v>
      </c>
      <c r="B73" s="424">
        <f t="shared" si="7"/>
        <v>204372726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4609</v>
      </c>
    </row>
    <row r="74" spans="1:8">
      <c r="A74" s="424" t="str">
        <f t="shared" si="6"/>
        <v>Дивелъпмънт Асетс АД</v>
      </c>
      <c r="B74" s="424">
        <f t="shared" si="7"/>
        <v>204372726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4609</v>
      </c>
    </row>
    <row r="75" spans="1:8">
      <c r="A75" s="424" t="str">
        <f t="shared" si="6"/>
        <v>Дивелъпмънт Асетс АД</v>
      </c>
      <c r="B75" s="424">
        <f t="shared" si="7"/>
        <v>204372726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Дивелъпмънт Асетс АД</v>
      </c>
      <c r="B76" s="424">
        <f t="shared" si="7"/>
        <v>204372726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Дивелъпмънт Асетс АД</v>
      </c>
      <c r="B77" s="424">
        <f t="shared" si="7"/>
        <v>204372726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Дивелъпмънт Асетс АД</v>
      </c>
      <c r="B78" s="424">
        <f t="shared" si="7"/>
        <v>204372726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Дивелъпмънт Асетс АД</v>
      </c>
      <c r="B79" s="424">
        <f t="shared" si="7"/>
        <v>204372726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4609</v>
      </c>
    </row>
    <row r="80" spans="1:8">
      <c r="A80" s="424" t="str">
        <f t="shared" si="6"/>
        <v>Дивелъпмънт Асетс АД</v>
      </c>
      <c r="B80" s="424">
        <f t="shared" si="7"/>
        <v>204372726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Дивелъпмънт Асетс АД</v>
      </c>
      <c r="B81" s="424">
        <f t="shared" si="7"/>
        <v>204372726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Дивелъпмънт Асетс АД</v>
      </c>
      <c r="B82" s="424">
        <f t="shared" si="7"/>
        <v>204372726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142</v>
      </c>
    </row>
    <row r="83" spans="1:8">
      <c r="A83" s="424" t="str">
        <f t="shared" si="6"/>
        <v>Дивелъпмънт Асетс АД</v>
      </c>
      <c r="B83" s="424">
        <f t="shared" si="7"/>
        <v>204372726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142</v>
      </c>
    </row>
    <row r="84" spans="1:8">
      <c r="A84" s="424" t="str">
        <f t="shared" si="6"/>
        <v>Дивелъпмънт Асетс АД</v>
      </c>
      <c r="B84" s="424">
        <f t="shared" si="7"/>
        <v>204372726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Дивелъпмънт Асетс АД</v>
      </c>
      <c r="B85" s="424">
        <f t="shared" si="7"/>
        <v>204372726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Дивелъпмънт Асетс АД</v>
      </c>
      <c r="B86" s="424">
        <f t="shared" si="7"/>
        <v>204372726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142</v>
      </c>
    </row>
    <row r="87" spans="1:8">
      <c r="A87" s="424" t="str">
        <f t="shared" si="6"/>
        <v>Дивелъпмънт Асетс АД</v>
      </c>
      <c r="B87" s="424">
        <f t="shared" si="7"/>
        <v>204372726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1227</v>
      </c>
    </row>
    <row r="88" spans="1:8">
      <c r="A88" s="424" t="str">
        <f t="shared" si="6"/>
        <v>Дивелъпмънт Асетс АД</v>
      </c>
      <c r="B88" s="424">
        <f t="shared" si="7"/>
        <v>204372726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1283</v>
      </c>
    </row>
    <row r="89" spans="1:8">
      <c r="A89" s="424" t="str">
        <f t="shared" si="6"/>
        <v>Дивелъпмънт Асетс АД</v>
      </c>
      <c r="B89" s="424">
        <f t="shared" si="7"/>
        <v>204372726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-56</v>
      </c>
    </row>
    <row r="90" spans="1:8">
      <c r="A90" s="424" t="str">
        <f t="shared" si="6"/>
        <v>Дивелъпмънт Асетс АД</v>
      </c>
      <c r="B90" s="424">
        <f t="shared" si="7"/>
        <v>204372726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Дивелъпмънт Асетс АД</v>
      </c>
      <c r="B91" s="424">
        <f t="shared" si="7"/>
        <v>204372726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221</v>
      </c>
    </row>
    <row r="92" spans="1:8">
      <c r="A92" s="424" t="str">
        <f t="shared" si="6"/>
        <v>Дивелъпмънт Асетс АД</v>
      </c>
      <c r="B92" s="424">
        <f t="shared" si="7"/>
        <v>204372726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Дивелъпмънт Асетс АД</v>
      </c>
      <c r="B93" s="424">
        <f t="shared" si="7"/>
        <v>204372726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1448</v>
      </c>
    </row>
    <row r="94" spans="1:8">
      <c r="A94" s="424" t="str">
        <f t="shared" si="6"/>
        <v>Дивелъпмънт Асетс АД</v>
      </c>
      <c r="B94" s="424">
        <f t="shared" si="7"/>
        <v>204372726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6199</v>
      </c>
    </row>
    <row r="95" spans="1:8">
      <c r="A95" s="424" t="str">
        <f t="shared" si="6"/>
        <v>Дивелъпмънт Асетс АД</v>
      </c>
      <c r="B95" s="424">
        <f t="shared" si="7"/>
        <v>204372726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Дивелъпмънт Асетс АД</v>
      </c>
      <c r="B96" s="424">
        <f t="shared" si="7"/>
        <v>204372726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Дивелъпмънт Асетс АД</v>
      </c>
      <c r="B97" s="424">
        <f t="shared" si="7"/>
        <v>204372726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185</v>
      </c>
    </row>
    <row r="98" spans="1:8">
      <c r="A98" s="424" t="str">
        <f t="shared" si="6"/>
        <v>Дивелъпмънт Асетс АД</v>
      </c>
      <c r="B98" s="424">
        <f t="shared" si="7"/>
        <v>204372726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Дивелъпмънт Асетс АД</v>
      </c>
      <c r="B99" s="424">
        <f t="shared" ref="B99:B125" si="10">pdeBulstat</f>
        <v>204372726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Дивелъпмънт Асетс АД</v>
      </c>
      <c r="B100" s="424">
        <f t="shared" si="10"/>
        <v>204372726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24000</v>
      </c>
    </row>
    <row r="101" spans="1:8">
      <c r="A101" s="424" t="str">
        <f t="shared" si="9"/>
        <v>Дивелъпмънт Асетс АД</v>
      </c>
      <c r="B101" s="424">
        <f t="shared" si="10"/>
        <v>204372726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Дивелъпмънт Асетс АД</v>
      </c>
      <c r="B102" s="424">
        <f t="shared" si="10"/>
        <v>204372726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24185</v>
      </c>
    </row>
    <row r="103" spans="1:8">
      <c r="A103" s="424" t="str">
        <f t="shared" si="9"/>
        <v>Дивелъпмънт Асетс АД</v>
      </c>
      <c r="B103" s="424">
        <f t="shared" si="10"/>
        <v>204372726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Дивелъпмънт Асетс АД</v>
      </c>
      <c r="B104" s="424">
        <f t="shared" si="10"/>
        <v>204372726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Дивелъпмънт Асетс АД</v>
      </c>
      <c r="B105" s="424">
        <f t="shared" si="10"/>
        <v>204372726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104</v>
      </c>
    </row>
    <row r="106" spans="1:8">
      <c r="A106" s="424" t="str">
        <f t="shared" si="9"/>
        <v>Дивелъпмънт Асетс АД</v>
      </c>
      <c r="B106" s="424">
        <f t="shared" si="10"/>
        <v>204372726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Дивелъпмънт Асетс АД</v>
      </c>
      <c r="B107" s="424">
        <f t="shared" si="10"/>
        <v>204372726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24289</v>
      </c>
    </row>
    <row r="108" spans="1:8">
      <c r="A108" s="424" t="str">
        <f t="shared" si="9"/>
        <v>Дивелъпмънт Асетс АД</v>
      </c>
      <c r="B108" s="424">
        <f t="shared" si="10"/>
        <v>204372726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Дивелъпмънт Асетс АД</v>
      </c>
      <c r="B109" s="424">
        <f t="shared" si="10"/>
        <v>204372726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500</v>
      </c>
    </row>
    <row r="110" spans="1:8">
      <c r="A110" s="424" t="str">
        <f t="shared" si="9"/>
        <v>Дивелъпмънт Асетс АД</v>
      </c>
      <c r="B110" s="424">
        <f t="shared" si="10"/>
        <v>204372726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12219</v>
      </c>
    </row>
    <row r="111" spans="1:8">
      <c r="A111" s="424" t="str">
        <f t="shared" si="9"/>
        <v>Дивелъпмънт Асетс АД</v>
      </c>
      <c r="B111" s="424">
        <f t="shared" si="10"/>
        <v>204372726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Дивелъпмънт Асетс АД</v>
      </c>
      <c r="B112" s="424">
        <f t="shared" si="10"/>
        <v>204372726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12180</v>
      </c>
    </row>
    <row r="113" spans="1:8">
      <c r="A113" s="424" t="str">
        <f t="shared" si="9"/>
        <v>Дивелъпмънт Асетс АД</v>
      </c>
      <c r="B113" s="424">
        <f t="shared" si="10"/>
        <v>204372726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19</v>
      </c>
    </row>
    <row r="114" spans="1:8">
      <c r="A114" s="424" t="str">
        <f t="shared" si="9"/>
        <v>Дивелъпмънт Асетс АД</v>
      </c>
      <c r="B114" s="424">
        <f t="shared" si="10"/>
        <v>204372726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Дивелъпмънт Асетс АД</v>
      </c>
      <c r="B115" s="424">
        <f t="shared" si="10"/>
        <v>204372726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4</v>
      </c>
    </row>
    <row r="116" spans="1:8">
      <c r="A116" s="424" t="str">
        <f t="shared" si="9"/>
        <v>Дивелъпмънт Асетс АД</v>
      </c>
      <c r="B116" s="424">
        <f t="shared" si="10"/>
        <v>204372726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Дивелъпмънт Асетс АД</v>
      </c>
      <c r="B117" s="424">
        <f t="shared" si="10"/>
        <v>204372726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16</v>
      </c>
    </row>
    <row r="118" spans="1:8">
      <c r="A118" s="424" t="str">
        <f t="shared" si="9"/>
        <v>Дивелъпмънт Асетс АД</v>
      </c>
      <c r="B118" s="424">
        <f t="shared" si="10"/>
        <v>204372726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Дивелъпмънт Асетс АД</v>
      </c>
      <c r="B119" s="424">
        <f t="shared" si="10"/>
        <v>204372726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Дивелъпмънт Асетс АД</v>
      </c>
      <c r="B120" s="424">
        <f t="shared" si="10"/>
        <v>204372726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12719</v>
      </c>
    </row>
    <row r="121" spans="1:8">
      <c r="A121" s="424" t="str">
        <f t="shared" si="9"/>
        <v>Дивелъпмънт Асетс АД</v>
      </c>
      <c r="B121" s="424">
        <f t="shared" si="10"/>
        <v>204372726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Дивелъпмънт Асетс АД</v>
      </c>
      <c r="B122" s="424">
        <f t="shared" si="10"/>
        <v>204372726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Дивелъпмънт Асетс АД</v>
      </c>
      <c r="B123" s="424">
        <f t="shared" si="10"/>
        <v>204372726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Дивелъпмънт Асетс АД</v>
      </c>
      <c r="B124" s="424">
        <f t="shared" si="10"/>
        <v>204372726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12719</v>
      </c>
    </row>
    <row r="125" spans="1:8">
      <c r="A125" s="424" t="str">
        <f t="shared" si="9"/>
        <v>Дивелъпмънт Асетс АД</v>
      </c>
      <c r="B125" s="424">
        <f t="shared" si="10"/>
        <v>204372726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43207</v>
      </c>
    </row>
    <row r="126" spans="1:8" s="249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Дивелъпмънт Асетс АД</v>
      </c>
      <c r="B127" s="424">
        <f t="shared" ref="B127:B158" si="13">pdeBulstat</f>
        <v>204372726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Дивелъпмънт Асетс АД</v>
      </c>
      <c r="B128" s="424">
        <f t="shared" si="13"/>
        <v>204372726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51</v>
      </c>
    </row>
    <row r="129" spans="1:8">
      <c r="A129" s="424" t="str">
        <f t="shared" si="12"/>
        <v>Дивелъпмънт Асетс АД</v>
      </c>
      <c r="B129" s="424">
        <f t="shared" si="13"/>
        <v>204372726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Дивелъпмънт Асетс АД</v>
      </c>
      <c r="B130" s="424">
        <f t="shared" si="13"/>
        <v>204372726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52</v>
      </c>
    </row>
    <row r="131" spans="1:8">
      <c r="A131" s="424" t="str">
        <f t="shared" si="12"/>
        <v>Дивелъпмънт Асетс АД</v>
      </c>
      <c r="B131" s="424">
        <f t="shared" si="13"/>
        <v>204372726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0</v>
      </c>
    </row>
    <row r="132" spans="1:8">
      <c r="A132" s="424" t="str">
        <f t="shared" si="12"/>
        <v>Дивелъпмънт Асетс АД</v>
      </c>
      <c r="B132" s="424">
        <f t="shared" si="13"/>
        <v>204372726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Дивелъпмънт Асетс АД</v>
      </c>
      <c r="B133" s="424">
        <f t="shared" si="13"/>
        <v>204372726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Дивелъпмънт Асетс АД</v>
      </c>
      <c r="B134" s="424">
        <f t="shared" si="13"/>
        <v>204372726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396</v>
      </c>
    </row>
    <row r="135" spans="1:8">
      <c r="A135" s="424" t="str">
        <f t="shared" si="12"/>
        <v>Дивелъпмънт Асетс АД</v>
      </c>
      <c r="B135" s="424">
        <f t="shared" si="13"/>
        <v>204372726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359</v>
      </c>
    </row>
    <row r="136" spans="1:8">
      <c r="A136" s="424" t="str">
        <f t="shared" si="12"/>
        <v>Дивелъпмънт Асетс АД</v>
      </c>
      <c r="B136" s="424">
        <f t="shared" si="13"/>
        <v>204372726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Дивелъпмънт Асетс АД</v>
      </c>
      <c r="B137" s="424">
        <f t="shared" si="13"/>
        <v>204372726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499</v>
      </c>
    </row>
    <row r="138" spans="1:8">
      <c r="A138" s="424" t="str">
        <f t="shared" si="12"/>
        <v>Дивелъпмънт Асетс АД</v>
      </c>
      <c r="B138" s="424">
        <f t="shared" si="13"/>
        <v>204372726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1563</v>
      </c>
    </row>
    <row r="139" spans="1:8">
      <c r="A139" s="424" t="str">
        <f t="shared" si="12"/>
        <v>Дивелъпмънт Асетс АД</v>
      </c>
      <c r="B139" s="424">
        <f t="shared" si="13"/>
        <v>204372726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122</v>
      </c>
    </row>
    <row r="140" spans="1:8">
      <c r="A140" s="424" t="str">
        <f t="shared" si="12"/>
        <v>Дивелъпмънт Асетс АД</v>
      </c>
      <c r="B140" s="424">
        <f t="shared" si="13"/>
        <v>204372726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Дивелъпмънт Асетс АД</v>
      </c>
      <c r="B141" s="424">
        <f t="shared" si="13"/>
        <v>204372726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535</v>
      </c>
    </row>
    <row r="142" spans="1:8">
      <c r="A142" s="424" t="str">
        <f t="shared" si="12"/>
        <v>Дивелъпмънт Асетс АД</v>
      </c>
      <c r="B142" s="424">
        <f t="shared" si="13"/>
        <v>204372726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2220</v>
      </c>
    </row>
    <row r="143" spans="1:8">
      <c r="A143" s="424" t="str">
        <f t="shared" si="12"/>
        <v>Дивелъпмънт Асетс АД</v>
      </c>
      <c r="B143" s="424">
        <f t="shared" si="13"/>
        <v>204372726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2719</v>
      </c>
    </row>
    <row r="144" spans="1:8">
      <c r="A144" s="424" t="str">
        <f t="shared" si="12"/>
        <v>Дивелъпмънт Асетс АД</v>
      </c>
      <c r="B144" s="424">
        <f t="shared" si="13"/>
        <v>204372726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212</v>
      </c>
    </row>
    <row r="145" spans="1:8">
      <c r="A145" s="424" t="str">
        <f t="shared" si="12"/>
        <v>Дивелъпмънт Асетс АД</v>
      </c>
      <c r="B145" s="424">
        <f t="shared" si="13"/>
        <v>204372726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Дивелъпмънт Асетс АД</v>
      </c>
      <c r="B146" s="424">
        <f t="shared" si="13"/>
        <v>204372726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Дивелъпмънт Асетс АД</v>
      </c>
      <c r="B147" s="424">
        <f t="shared" si="13"/>
        <v>204372726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2719</v>
      </c>
    </row>
    <row r="148" spans="1:8">
      <c r="A148" s="424" t="str">
        <f t="shared" si="12"/>
        <v>Дивелъпмънт Асетс АД</v>
      </c>
      <c r="B148" s="424">
        <f t="shared" si="13"/>
        <v>204372726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212</v>
      </c>
    </row>
    <row r="149" spans="1:8">
      <c r="A149" s="424" t="str">
        <f t="shared" si="12"/>
        <v>Дивелъпмънт Асетс АД</v>
      </c>
      <c r="B149" s="424">
        <f t="shared" si="13"/>
        <v>204372726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-9</v>
      </c>
    </row>
    <row r="150" spans="1:8">
      <c r="A150" s="424" t="str">
        <f t="shared" si="12"/>
        <v>Дивелъпмънт Асетс АД</v>
      </c>
      <c r="B150" s="424">
        <f t="shared" si="13"/>
        <v>204372726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Дивелъпмънт Асетс АД</v>
      </c>
      <c r="B151" s="424">
        <f t="shared" si="13"/>
        <v>204372726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-9</v>
      </c>
    </row>
    <row r="152" spans="1:8">
      <c r="A152" s="424" t="str">
        <f t="shared" si="12"/>
        <v>Дивелъпмънт Асетс АД</v>
      </c>
      <c r="B152" s="424">
        <f t="shared" si="13"/>
        <v>204372726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Дивелъпмънт Асетс АД</v>
      </c>
      <c r="B153" s="424">
        <f t="shared" si="13"/>
        <v>204372726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221</v>
      </c>
    </row>
    <row r="154" spans="1:8">
      <c r="A154" s="424" t="str">
        <f t="shared" si="12"/>
        <v>Дивелъпмънт Асетс АД</v>
      </c>
      <c r="B154" s="424">
        <f t="shared" si="13"/>
        <v>204372726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Дивелъпмънт Асетс АД</v>
      </c>
      <c r="B155" s="424">
        <f t="shared" si="13"/>
        <v>204372726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221</v>
      </c>
    </row>
    <row r="156" spans="1:8">
      <c r="A156" s="424" t="str">
        <f t="shared" si="12"/>
        <v>Дивелъпмънт Асетс АД</v>
      </c>
      <c r="B156" s="424">
        <f t="shared" si="13"/>
        <v>204372726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2931</v>
      </c>
    </row>
    <row r="157" spans="1:8">
      <c r="A157" s="424" t="str">
        <f t="shared" si="12"/>
        <v>Дивелъпмънт Асетс АД</v>
      </c>
      <c r="B157" s="424">
        <f t="shared" si="13"/>
        <v>204372726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Дивелъпмънт Асетс АД</v>
      </c>
      <c r="B158" s="424">
        <f t="shared" si="13"/>
        <v>204372726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Дивелъпмънт Асетс АД</v>
      </c>
      <c r="B159" s="424">
        <f t="shared" ref="B159:B179" si="16">pdeBulstat</f>
        <v>204372726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Дивелъпмънт Асетс АД</v>
      </c>
      <c r="B160" s="424">
        <f t="shared" si="16"/>
        <v>204372726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1077</v>
      </c>
    </row>
    <row r="161" spans="1:8">
      <c r="A161" s="424" t="str">
        <f t="shared" si="15"/>
        <v>Дивелъпмънт Асетс АД</v>
      </c>
      <c r="B161" s="424">
        <f t="shared" si="16"/>
        <v>204372726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1077</v>
      </c>
    </row>
    <row r="162" spans="1:8">
      <c r="A162" s="424" t="str">
        <f t="shared" si="15"/>
        <v>Дивелъпмънт Асетс АД</v>
      </c>
      <c r="B162" s="424">
        <f t="shared" si="16"/>
        <v>204372726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Дивелъпмънт Асетс АД</v>
      </c>
      <c r="B163" s="424">
        <f t="shared" si="16"/>
        <v>204372726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Дивелъпмънт Асетс АД</v>
      </c>
      <c r="B164" s="424">
        <f t="shared" si="16"/>
        <v>204372726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1000</v>
      </c>
    </row>
    <row r="165" spans="1:8">
      <c r="A165" s="424" t="str">
        <f t="shared" si="15"/>
        <v>Дивелъпмънт Асетс АД</v>
      </c>
      <c r="B165" s="424">
        <f t="shared" si="16"/>
        <v>204372726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Дивелъпмънт Асетс АД</v>
      </c>
      <c r="B166" s="424">
        <f t="shared" si="16"/>
        <v>204372726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Дивелъпмънт Асетс АД</v>
      </c>
      <c r="B167" s="424">
        <f t="shared" si="16"/>
        <v>204372726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Дивелъпмънт Асетс АД</v>
      </c>
      <c r="B168" s="424">
        <f t="shared" si="16"/>
        <v>204372726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854</v>
      </c>
    </row>
    <row r="169" spans="1:8">
      <c r="A169" s="424" t="str">
        <f t="shared" si="15"/>
        <v>Дивелъпмънт Асетс АД</v>
      </c>
      <c r="B169" s="424">
        <f t="shared" si="16"/>
        <v>204372726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1854</v>
      </c>
    </row>
    <row r="170" spans="1:8">
      <c r="A170" s="424" t="str">
        <f t="shared" si="15"/>
        <v>Дивелъпмънт Асетс АД</v>
      </c>
      <c r="B170" s="424">
        <f t="shared" si="16"/>
        <v>204372726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2931</v>
      </c>
    </row>
    <row r="171" spans="1:8">
      <c r="A171" s="424" t="str">
        <f t="shared" si="15"/>
        <v>Дивелъпмънт Асетс АД</v>
      </c>
      <c r="B171" s="424">
        <f t="shared" si="16"/>
        <v>204372726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Дивелъпмънт Асетс АД</v>
      </c>
      <c r="B172" s="424">
        <f t="shared" si="16"/>
        <v>204372726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Дивелъпмънт Асетс АД</v>
      </c>
      <c r="B173" s="424">
        <f t="shared" si="16"/>
        <v>204372726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Дивелъпмънт Асетс АД</v>
      </c>
      <c r="B174" s="424">
        <f t="shared" si="16"/>
        <v>204372726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2931</v>
      </c>
    </row>
    <row r="175" spans="1:8">
      <c r="A175" s="424" t="str">
        <f t="shared" si="15"/>
        <v>Дивелъпмънт Асетс АД</v>
      </c>
      <c r="B175" s="424">
        <f t="shared" si="16"/>
        <v>204372726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Дивелъпмънт Асетс АД</v>
      </c>
      <c r="B176" s="424">
        <f t="shared" si="16"/>
        <v>204372726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Дивелъпмънт Асетс АД</v>
      </c>
      <c r="B177" s="424">
        <f t="shared" si="16"/>
        <v>204372726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Дивелъпмънт Асетс АД</v>
      </c>
      <c r="B178" s="424">
        <f t="shared" si="16"/>
        <v>204372726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Дивелъпмънт Асетс АД</v>
      </c>
      <c r="B179" s="424">
        <f t="shared" si="16"/>
        <v>204372726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2931</v>
      </c>
    </row>
    <row r="180" spans="1:8" s="249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Дивелъпмънт Асетс АД</v>
      </c>
      <c r="B181" s="424">
        <f t="shared" ref="B181:B216" si="19">pdeBulstat</f>
        <v>204372726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294</v>
      </c>
    </row>
    <row r="182" spans="1:8">
      <c r="A182" s="424" t="str">
        <f t="shared" si="18"/>
        <v>Дивелъпмънт Асетс АД</v>
      </c>
      <c r="B182" s="424">
        <f t="shared" si="19"/>
        <v>204372726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-215</v>
      </c>
    </row>
    <row r="183" spans="1:8">
      <c r="A183" s="424" t="str">
        <f t="shared" si="18"/>
        <v>Дивелъпмънт Асетс АД</v>
      </c>
      <c r="B183" s="424">
        <f t="shared" si="19"/>
        <v>204372726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-223</v>
      </c>
    </row>
    <row r="184" spans="1:8">
      <c r="A184" s="424" t="str">
        <f t="shared" si="18"/>
        <v>Дивелъпмънт Асетс АД</v>
      </c>
      <c r="B184" s="424">
        <f t="shared" si="19"/>
        <v>204372726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-52</v>
      </c>
    </row>
    <row r="185" spans="1:8">
      <c r="A185" s="424" t="str">
        <f t="shared" si="18"/>
        <v>Дивелъпмънт Асетс АД</v>
      </c>
      <c r="B185" s="424">
        <f t="shared" si="19"/>
        <v>204372726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Дивелъпмънт Асетс АД</v>
      </c>
      <c r="B186" s="424">
        <f t="shared" si="19"/>
        <v>204372726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Дивелъпмънт Асетс АД</v>
      </c>
      <c r="B187" s="424">
        <f t="shared" si="19"/>
        <v>204372726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Дивелъпмънт Асетс АД</v>
      </c>
      <c r="B188" s="424">
        <f t="shared" si="19"/>
        <v>204372726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Дивелъпмънт Асетс АД</v>
      </c>
      <c r="B189" s="424">
        <f t="shared" si="19"/>
        <v>204372726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Дивелъпмънт Асетс АД</v>
      </c>
      <c r="B190" s="424">
        <f t="shared" si="19"/>
        <v>204372726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-43</v>
      </c>
    </row>
    <row r="191" spans="1:8">
      <c r="A191" s="424" t="str">
        <f t="shared" si="18"/>
        <v>Дивелъпмънт Асетс АД</v>
      </c>
      <c r="B191" s="424">
        <f t="shared" si="19"/>
        <v>204372726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-239</v>
      </c>
    </row>
    <row r="192" spans="1:8">
      <c r="A192" s="424" t="str">
        <f t="shared" si="18"/>
        <v>Дивелъпмънт Асетс АД</v>
      </c>
      <c r="B192" s="424">
        <f t="shared" si="19"/>
        <v>204372726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Дивелъпмънт Асетс АД</v>
      </c>
      <c r="B193" s="424">
        <f t="shared" si="19"/>
        <v>204372726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Дивелъпмънт Асетс АД</v>
      </c>
      <c r="B194" s="424">
        <f t="shared" si="19"/>
        <v>204372726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-2214</v>
      </c>
    </row>
    <row r="195" spans="1:8">
      <c r="A195" s="424" t="str">
        <f t="shared" si="18"/>
        <v>Дивелъпмънт Асетс АД</v>
      </c>
      <c r="B195" s="424">
        <f t="shared" si="19"/>
        <v>204372726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775</v>
      </c>
    </row>
    <row r="196" spans="1:8">
      <c r="A196" s="424" t="str">
        <f t="shared" si="18"/>
        <v>Дивелъпмънт Асетс АД</v>
      </c>
      <c r="B196" s="424">
        <f t="shared" si="19"/>
        <v>204372726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93</v>
      </c>
    </row>
    <row r="197" spans="1:8">
      <c r="A197" s="424" t="str">
        <f t="shared" si="18"/>
        <v>Дивелъпмънт Асетс АД</v>
      </c>
      <c r="B197" s="424">
        <f t="shared" si="19"/>
        <v>204372726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-2</v>
      </c>
    </row>
    <row r="198" spans="1:8">
      <c r="A198" s="424" t="str">
        <f t="shared" si="18"/>
        <v>Дивелъпмънт Асетс АД</v>
      </c>
      <c r="B198" s="424">
        <f t="shared" si="19"/>
        <v>204372726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2903</v>
      </c>
    </row>
    <row r="199" spans="1:8">
      <c r="A199" s="424" t="str">
        <f t="shared" si="18"/>
        <v>Дивелъпмънт Асетс АД</v>
      </c>
      <c r="B199" s="424">
        <f t="shared" si="19"/>
        <v>204372726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Дивелъпмънт Асетс АД</v>
      </c>
      <c r="B200" s="424">
        <f t="shared" si="19"/>
        <v>204372726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Дивелъпмънт Асетс АД</v>
      </c>
      <c r="B201" s="424">
        <f t="shared" si="19"/>
        <v>204372726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Дивелъпмънт Асетс АД</v>
      </c>
      <c r="B202" s="424">
        <f t="shared" si="19"/>
        <v>204372726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1555</v>
      </c>
    </row>
    <row r="203" spans="1:8">
      <c r="A203" s="424" t="str">
        <f t="shared" si="18"/>
        <v>Дивелъпмънт Асетс АД</v>
      </c>
      <c r="B203" s="424">
        <f t="shared" si="19"/>
        <v>204372726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Дивелъпмънт Асетс АД</v>
      </c>
      <c r="B204" s="424">
        <f t="shared" si="19"/>
        <v>204372726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Дивелъпмънт Асетс АД</v>
      </c>
      <c r="B205" s="424">
        <f t="shared" si="19"/>
        <v>204372726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26549</v>
      </c>
    </row>
    <row r="206" spans="1:8">
      <c r="A206" s="424" t="str">
        <f t="shared" si="18"/>
        <v>Дивелъпмънт Асетс АД</v>
      </c>
      <c r="B206" s="424">
        <f t="shared" si="19"/>
        <v>204372726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-26209</v>
      </c>
    </row>
    <row r="207" spans="1:8">
      <c r="A207" s="424" t="str">
        <f t="shared" si="18"/>
        <v>Дивелъпмънт Асетс АД</v>
      </c>
      <c r="B207" s="424">
        <f t="shared" si="19"/>
        <v>204372726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Дивелъпмънт Асетс АД</v>
      </c>
      <c r="B208" s="424">
        <f t="shared" si="19"/>
        <v>204372726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-1655</v>
      </c>
    </row>
    <row r="209" spans="1:8">
      <c r="A209" s="424" t="str">
        <f t="shared" si="18"/>
        <v>Дивелъпмънт Асетс АД</v>
      </c>
      <c r="B209" s="424">
        <f t="shared" si="19"/>
        <v>204372726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Дивелъпмънт Асетс АД</v>
      </c>
      <c r="B210" s="424">
        <f t="shared" si="19"/>
        <v>204372726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Дивелъпмънт Асетс АД</v>
      </c>
      <c r="B211" s="424">
        <f t="shared" si="19"/>
        <v>204372726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-1315</v>
      </c>
    </row>
    <row r="212" spans="1:8">
      <c r="A212" s="424" t="str">
        <f t="shared" si="18"/>
        <v>Дивелъпмънт Асетс АД</v>
      </c>
      <c r="B212" s="424">
        <f t="shared" si="19"/>
        <v>204372726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1</v>
      </c>
    </row>
    <row r="213" spans="1:8">
      <c r="A213" s="424" t="str">
        <f t="shared" si="18"/>
        <v>Дивелъпмънт Асетс АД</v>
      </c>
      <c r="B213" s="424">
        <f t="shared" si="19"/>
        <v>204372726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</v>
      </c>
    </row>
    <row r="214" spans="1:8">
      <c r="A214" s="424" t="str">
        <f t="shared" si="18"/>
        <v>Дивелъпмънт Асетс АД</v>
      </c>
      <c r="B214" s="424">
        <f t="shared" si="19"/>
        <v>204372726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3</v>
      </c>
    </row>
    <row r="215" spans="1:8">
      <c r="A215" s="424" t="str">
        <f t="shared" si="18"/>
        <v>Дивелъпмънт Асетс АД</v>
      </c>
      <c r="B215" s="424">
        <f t="shared" si="19"/>
        <v>204372726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3</v>
      </c>
    </row>
    <row r="216" spans="1:8">
      <c r="A216" s="424" t="str">
        <f t="shared" si="18"/>
        <v>Дивелъпмънт Асетс АД</v>
      </c>
      <c r="B216" s="424">
        <f t="shared" si="19"/>
        <v>204372726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49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Дивелъпмънт Асетс АД</v>
      </c>
      <c r="B218" s="424">
        <f t="shared" ref="B218:B281" si="22">pdeBulstat</f>
        <v>204372726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4609</v>
      </c>
    </row>
    <row r="219" spans="1:8">
      <c r="A219" s="424" t="str">
        <f t="shared" si="21"/>
        <v>Дивелъпмънт Асетс АД</v>
      </c>
      <c r="B219" s="424">
        <f t="shared" si="22"/>
        <v>204372726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Дивелъпмънт Асетс АД</v>
      </c>
      <c r="B220" s="424">
        <f t="shared" si="22"/>
        <v>204372726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Дивелъпмънт Асетс АД</v>
      </c>
      <c r="B221" s="424">
        <f t="shared" si="22"/>
        <v>204372726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Дивелъпмънт Асетс АД</v>
      </c>
      <c r="B222" s="424">
        <f t="shared" si="22"/>
        <v>204372726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4609</v>
      </c>
    </row>
    <row r="223" spans="1:8">
      <c r="A223" s="424" t="str">
        <f t="shared" si="21"/>
        <v>Дивелъпмънт Асетс АД</v>
      </c>
      <c r="B223" s="424">
        <f t="shared" si="22"/>
        <v>204372726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Дивелъпмънт Асетс АД</v>
      </c>
      <c r="B224" s="424">
        <f t="shared" si="22"/>
        <v>204372726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Дивелъпмънт Асетс АД</v>
      </c>
      <c r="B225" s="424">
        <f t="shared" si="22"/>
        <v>204372726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Дивелъпмънт Асетс АД</v>
      </c>
      <c r="B226" s="424">
        <f t="shared" si="22"/>
        <v>204372726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Дивелъпмънт Асетс АД</v>
      </c>
      <c r="B227" s="424">
        <f t="shared" si="22"/>
        <v>204372726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Дивелъпмънт Асетс АД</v>
      </c>
      <c r="B228" s="424">
        <f t="shared" si="22"/>
        <v>204372726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Дивелъпмънт Асетс АД</v>
      </c>
      <c r="B229" s="424">
        <f t="shared" si="22"/>
        <v>204372726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Дивелъпмънт Асетс АД</v>
      </c>
      <c r="B230" s="424">
        <f t="shared" si="22"/>
        <v>204372726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Дивелъпмънт Асетс АД</v>
      </c>
      <c r="B231" s="424">
        <f t="shared" si="22"/>
        <v>204372726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Дивелъпмънт Асетс АД</v>
      </c>
      <c r="B232" s="424">
        <f t="shared" si="22"/>
        <v>204372726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Дивелъпмънт Асетс АД</v>
      </c>
      <c r="B233" s="424">
        <f t="shared" si="22"/>
        <v>204372726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Дивелъпмънт Асетс АД</v>
      </c>
      <c r="B234" s="424">
        <f t="shared" si="22"/>
        <v>204372726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Дивелъпмънт Асетс АД</v>
      </c>
      <c r="B235" s="424">
        <f t="shared" si="22"/>
        <v>204372726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Дивелъпмънт Асетс АД</v>
      </c>
      <c r="B236" s="424">
        <f t="shared" si="22"/>
        <v>204372726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4609</v>
      </c>
    </row>
    <row r="237" spans="1:8">
      <c r="A237" s="424" t="str">
        <f t="shared" si="21"/>
        <v>Дивелъпмънт Асетс АД</v>
      </c>
      <c r="B237" s="424">
        <f t="shared" si="22"/>
        <v>204372726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Дивелъпмънт Асетс АД</v>
      </c>
      <c r="B238" s="424">
        <f t="shared" si="22"/>
        <v>204372726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Дивелъпмънт Асетс АД</v>
      </c>
      <c r="B239" s="424">
        <f t="shared" si="22"/>
        <v>204372726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4609</v>
      </c>
    </row>
    <row r="240" spans="1:8">
      <c r="A240" s="424" t="str">
        <f t="shared" si="21"/>
        <v>Дивелъпмънт Асетс АД</v>
      </c>
      <c r="B240" s="424">
        <f t="shared" si="22"/>
        <v>204372726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Дивелъпмънт Асетс АД</v>
      </c>
      <c r="B241" s="424">
        <f t="shared" si="22"/>
        <v>204372726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Дивелъпмънт Асетс АД</v>
      </c>
      <c r="B242" s="424">
        <f t="shared" si="22"/>
        <v>204372726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Дивелъпмънт Асетс АД</v>
      </c>
      <c r="B243" s="424">
        <f t="shared" si="22"/>
        <v>204372726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Дивелъпмънт Асетс АД</v>
      </c>
      <c r="B244" s="424">
        <f t="shared" si="22"/>
        <v>204372726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Дивелъпмънт Асетс АД</v>
      </c>
      <c r="B245" s="424">
        <f t="shared" si="22"/>
        <v>204372726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Дивелъпмънт Асетс АД</v>
      </c>
      <c r="B246" s="424">
        <f t="shared" si="22"/>
        <v>204372726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Дивелъпмънт Асетс АД</v>
      </c>
      <c r="B247" s="424">
        <f t="shared" si="22"/>
        <v>204372726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Дивелъпмънт Асетс АД</v>
      </c>
      <c r="B248" s="424">
        <f t="shared" si="22"/>
        <v>204372726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Дивелъпмънт Асетс АД</v>
      </c>
      <c r="B249" s="424">
        <f t="shared" si="22"/>
        <v>204372726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Дивелъпмънт Асетс АД</v>
      </c>
      <c r="B250" s="424">
        <f t="shared" si="22"/>
        <v>204372726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Дивелъпмънт Асетс АД</v>
      </c>
      <c r="B251" s="424">
        <f t="shared" si="22"/>
        <v>204372726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Дивелъпмънт Асетс АД</v>
      </c>
      <c r="B252" s="424">
        <f t="shared" si="22"/>
        <v>204372726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Дивелъпмънт Асетс АД</v>
      </c>
      <c r="B253" s="424">
        <f t="shared" si="22"/>
        <v>204372726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Дивелъпмънт Асетс АД</v>
      </c>
      <c r="B254" s="424">
        <f t="shared" si="22"/>
        <v>204372726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Дивелъпмънт Асетс АД</v>
      </c>
      <c r="B255" s="424">
        <f t="shared" si="22"/>
        <v>204372726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Дивелъпмънт Асетс АД</v>
      </c>
      <c r="B256" s="424">
        <f t="shared" si="22"/>
        <v>204372726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Дивелъпмънт Асетс АД</v>
      </c>
      <c r="B257" s="424">
        <f t="shared" si="22"/>
        <v>204372726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Дивелъпмънт Асетс АД</v>
      </c>
      <c r="B258" s="424">
        <f t="shared" si="22"/>
        <v>204372726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Дивелъпмънт Асетс АД</v>
      </c>
      <c r="B259" s="424">
        <f t="shared" si="22"/>
        <v>204372726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Дивелъпмънт Асетс АД</v>
      </c>
      <c r="B260" s="424">
        <f t="shared" si="22"/>
        <v>204372726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Дивелъпмънт Асетс АД</v>
      </c>
      <c r="B261" s="424">
        <f t="shared" si="22"/>
        <v>204372726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Дивелъпмънт Асетс АД</v>
      </c>
      <c r="B262" s="424">
        <f t="shared" si="22"/>
        <v>204372726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Дивелъпмънт Асетс АД</v>
      </c>
      <c r="B263" s="424">
        <f t="shared" si="22"/>
        <v>204372726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Дивелъпмънт Асетс АД</v>
      </c>
      <c r="B264" s="424">
        <f t="shared" si="22"/>
        <v>204372726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Дивелъпмънт Асетс АД</v>
      </c>
      <c r="B265" s="424">
        <f t="shared" si="22"/>
        <v>204372726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Дивелъпмънт Асетс АД</v>
      </c>
      <c r="B266" s="424">
        <f t="shared" si="22"/>
        <v>204372726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Дивелъпмънт Асетс АД</v>
      </c>
      <c r="B267" s="424">
        <f t="shared" si="22"/>
        <v>204372726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Дивелъпмънт Асетс АД</v>
      </c>
      <c r="B268" s="424">
        <f t="shared" si="22"/>
        <v>204372726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Дивелъпмънт Асетс АД</v>
      </c>
      <c r="B269" s="424">
        <f t="shared" si="22"/>
        <v>204372726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Дивелъпмънт Асетс АД</v>
      </c>
      <c r="B270" s="424">
        <f t="shared" si="22"/>
        <v>204372726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Дивелъпмънт Асетс АД</v>
      </c>
      <c r="B271" s="424">
        <f t="shared" si="22"/>
        <v>204372726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Дивелъпмънт Асетс АД</v>
      </c>
      <c r="B272" s="424">
        <f t="shared" si="22"/>
        <v>204372726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Дивелъпмънт Асетс АД</v>
      </c>
      <c r="B273" s="424">
        <f t="shared" si="22"/>
        <v>204372726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Дивелъпмънт Асетс АД</v>
      </c>
      <c r="B274" s="424">
        <f t="shared" si="22"/>
        <v>204372726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Дивелъпмънт Асетс АД</v>
      </c>
      <c r="B275" s="424">
        <f t="shared" si="22"/>
        <v>204372726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Дивелъпмънт Асетс АД</v>
      </c>
      <c r="B276" s="424">
        <f t="shared" si="22"/>
        <v>204372726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Дивелъпмънт Асетс АД</v>
      </c>
      <c r="B277" s="424">
        <f t="shared" si="22"/>
        <v>204372726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Дивелъпмънт Асетс АД</v>
      </c>
      <c r="B278" s="424">
        <f t="shared" si="22"/>
        <v>204372726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Дивелъпмънт Асетс АД</v>
      </c>
      <c r="B279" s="424">
        <f t="shared" si="22"/>
        <v>204372726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Дивелъпмънт Асетс АД</v>
      </c>
      <c r="B280" s="424">
        <f t="shared" si="22"/>
        <v>204372726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Дивелъпмънт Асетс АД</v>
      </c>
      <c r="B281" s="424">
        <f t="shared" si="22"/>
        <v>204372726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Дивелъпмънт Асетс АД</v>
      </c>
      <c r="B282" s="424">
        <f t="shared" ref="B282:B345" si="25">pdeBulstat</f>
        <v>204372726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Дивелъпмънт Асетс АД</v>
      </c>
      <c r="B283" s="424">
        <f t="shared" si="25"/>
        <v>204372726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Дивелъпмънт Асетс АД</v>
      </c>
      <c r="B284" s="424">
        <f t="shared" si="25"/>
        <v>204372726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125</v>
      </c>
    </row>
    <row r="285" spans="1:8">
      <c r="A285" s="424" t="str">
        <f t="shared" si="24"/>
        <v>Дивелъпмънт Асетс АД</v>
      </c>
      <c r="B285" s="424">
        <f t="shared" si="25"/>
        <v>204372726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Дивелъпмънт Асетс АД</v>
      </c>
      <c r="B286" s="424">
        <f t="shared" si="25"/>
        <v>204372726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Дивелъпмънт Асетс АД</v>
      </c>
      <c r="B287" s="424">
        <f t="shared" si="25"/>
        <v>204372726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Дивелъпмънт Асетс АД</v>
      </c>
      <c r="B288" s="424">
        <f t="shared" si="25"/>
        <v>204372726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125</v>
      </c>
    </row>
    <row r="289" spans="1:8">
      <c r="A289" s="424" t="str">
        <f t="shared" si="24"/>
        <v>Дивелъпмънт Асетс АД</v>
      </c>
      <c r="B289" s="424">
        <f t="shared" si="25"/>
        <v>204372726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Дивелъпмънт Асетс АД</v>
      </c>
      <c r="B290" s="424">
        <f t="shared" si="25"/>
        <v>204372726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Дивелъпмънт Асетс АД</v>
      </c>
      <c r="B291" s="424">
        <f t="shared" si="25"/>
        <v>204372726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Дивелъпмънт Асетс АД</v>
      </c>
      <c r="B292" s="424">
        <f t="shared" si="25"/>
        <v>204372726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Дивелъпмънт Асетс АД</v>
      </c>
      <c r="B293" s="424">
        <f t="shared" si="25"/>
        <v>204372726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Дивелъпмънт Асетс АД</v>
      </c>
      <c r="B294" s="424">
        <f t="shared" si="25"/>
        <v>204372726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Дивелъпмънт Асетс АД</v>
      </c>
      <c r="B295" s="424">
        <f t="shared" si="25"/>
        <v>204372726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Дивелъпмънт Асетс АД</v>
      </c>
      <c r="B296" s="424">
        <f t="shared" si="25"/>
        <v>204372726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Дивелъпмънт Асетс АД</v>
      </c>
      <c r="B297" s="424">
        <f t="shared" si="25"/>
        <v>204372726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Дивелъпмънт Асетс АД</v>
      </c>
      <c r="B298" s="424">
        <f t="shared" si="25"/>
        <v>204372726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Дивелъпмънт Асетс АД</v>
      </c>
      <c r="B299" s="424">
        <f t="shared" si="25"/>
        <v>204372726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Дивелъпмънт Асетс АД</v>
      </c>
      <c r="B300" s="424">
        <f t="shared" si="25"/>
        <v>204372726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Дивелъпмънт Асетс АД</v>
      </c>
      <c r="B301" s="424">
        <f t="shared" si="25"/>
        <v>204372726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Дивелъпмънт Асетс АД</v>
      </c>
      <c r="B302" s="424">
        <f t="shared" si="25"/>
        <v>204372726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125</v>
      </c>
    </row>
    <row r="303" spans="1:8">
      <c r="A303" s="424" t="str">
        <f t="shared" si="24"/>
        <v>Дивелъпмънт Асетс АД</v>
      </c>
      <c r="B303" s="424">
        <f t="shared" si="25"/>
        <v>204372726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Дивелъпмънт Асетс АД</v>
      </c>
      <c r="B304" s="424">
        <f t="shared" si="25"/>
        <v>204372726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Дивелъпмънт Асетс АД</v>
      </c>
      <c r="B305" s="424">
        <f t="shared" si="25"/>
        <v>204372726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125</v>
      </c>
    </row>
    <row r="306" spans="1:8">
      <c r="A306" s="424" t="str">
        <f t="shared" si="24"/>
        <v>Дивелъпмънт Асетс АД</v>
      </c>
      <c r="B306" s="424">
        <f t="shared" si="25"/>
        <v>204372726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Дивелъпмънт Асетс АД</v>
      </c>
      <c r="B307" s="424">
        <f t="shared" si="25"/>
        <v>204372726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Дивелъпмънт Асетс АД</v>
      </c>
      <c r="B308" s="424">
        <f t="shared" si="25"/>
        <v>204372726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Дивелъпмънт Асетс АД</v>
      </c>
      <c r="B309" s="424">
        <f t="shared" si="25"/>
        <v>204372726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Дивелъпмънт Асетс АД</v>
      </c>
      <c r="B310" s="424">
        <f t="shared" si="25"/>
        <v>204372726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Дивелъпмънт Асетс АД</v>
      </c>
      <c r="B311" s="424">
        <f t="shared" si="25"/>
        <v>204372726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Дивелъпмънт Асетс АД</v>
      </c>
      <c r="B312" s="424">
        <f t="shared" si="25"/>
        <v>204372726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Дивелъпмънт Асетс АД</v>
      </c>
      <c r="B313" s="424">
        <f t="shared" si="25"/>
        <v>204372726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Дивелъпмънт Асетс АД</v>
      </c>
      <c r="B314" s="424">
        <f t="shared" si="25"/>
        <v>204372726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Дивелъпмънт Асетс АД</v>
      </c>
      <c r="B315" s="424">
        <f t="shared" si="25"/>
        <v>204372726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Дивелъпмънт Асетс АД</v>
      </c>
      <c r="B316" s="424">
        <f t="shared" si="25"/>
        <v>204372726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Дивелъпмънт Асетс АД</v>
      </c>
      <c r="B317" s="424">
        <f t="shared" si="25"/>
        <v>204372726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Дивелъпмънт Асетс АД</v>
      </c>
      <c r="B318" s="424">
        <f t="shared" si="25"/>
        <v>204372726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Дивелъпмънт Асетс АД</v>
      </c>
      <c r="B319" s="424">
        <f t="shared" si="25"/>
        <v>204372726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Дивелъпмънт Асетс АД</v>
      </c>
      <c r="B320" s="424">
        <f t="shared" si="25"/>
        <v>204372726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Дивелъпмънт Асетс АД</v>
      </c>
      <c r="B321" s="424">
        <f t="shared" si="25"/>
        <v>204372726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Дивелъпмънт Асетс АД</v>
      </c>
      <c r="B322" s="424">
        <f t="shared" si="25"/>
        <v>204372726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Дивелъпмънт Асетс АД</v>
      </c>
      <c r="B323" s="424">
        <f t="shared" si="25"/>
        <v>204372726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Дивелъпмънт Асетс АД</v>
      </c>
      <c r="B324" s="424">
        <f t="shared" si="25"/>
        <v>204372726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Дивелъпмънт Асетс АД</v>
      </c>
      <c r="B325" s="424">
        <f t="shared" si="25"/>
        <v>204372726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Дивелъпмънт Асетс АД</v>
      </c>
      <c r="B326" s="424">
        <f t="shared" si="25"/>
        <v>204372726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Дивелъпмънт Асетс АД</v>
      </c>
      <c r="B327" s="424">
        <f t="shared" si="25"/>
        <v>204372726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Дивелъпмънт Асетс АД</v>
      </c>
      <c r="B328" s="424">
        <f t="shared" si="25"/>
        <v>204372726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Дивелъпмънт Асетс АД</v>
      </c>
      <c r="B329" s="424">
        <f t="shared" si="25"/>
        <v>204372726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Дивелъпмънт Асетс АД</v>
      </c>
      <c r="B330" s="424">
        <f t="shared" si="25"/>
        <v>204372726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Дивелъпмънт Асетс АД</v>
      </c>
      <c r="B331" s="424">
        <f t="shared" si="25"/>
        <v>204372726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Дивелъпмънт Асетс АД</v>
      </c>
      <c r="B332" s="424">
        <f t="shared" si="25"/>
        <v>204372726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Дивелъпмънт Асетс АД</v>
      </c>
      <c r="B333" s="424">
        <f t="shared" si="25"/>
        <v>204372726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Дивелъпмънт Асетс АД</v>
      </c>
      <c r="B334" s="424">
        <f t="shared" si="25"/>
        <v>204372726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Дивелъпмънт Асетс АД</v>
      </c>
      <c r="B335" s="424">
        <f t="shared" si="25"/>
        <v>204372726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Дивелъпмънт Асетс АД</v>
      </c>
      <c r="B336" s="424">
        <f t="shared" si="25"/>
        <v>204372726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Дивелъпмънт Асетс АД</v>
      </c>
      <c r="B337" s="424">
        <f t="shared" si="25"/>
        <v>204372726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Дивелъпмънт Асетс АД</v>
      </c>
      <c r="B338" s="424">
        <f t="shared" si="25"/>
        <v>204372726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Дивелъпмънт Асетс АД</v>
      </c>
      <c r="B339" s="424">
        <f t="shared" si="25"/>
        <v>204372726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Дивелъпмънт Асетс АД</v>
      </c>
      <c r="B340" s="424">
        <f t="shared" si="25"/>
        <v>204372726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Дивелъпмънт Асетс АД</v>
      </c>
      <c r="B341" s="424">
        <f t="shared" si="25"/>
        <v>204372726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Дивелъпмънт Асетс АД</v>
      </c>
      <c r="B342" s="424">
        <f t="shared" si="25"/>
        <v>204372726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Дивелъпмънт Асетс АД</v>
      </c>
      <c r="B343" s="424">
        <f t="shared" si="25"/>
        <v>204372726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Дивелъпмънт Асетс АД</v>
      </c>
      <c r="B344" s="424">
        <f t="shared" si="25"/>
        <v>204372726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Дивелъпмънт Асетс АД</v>
      </c>
      <c r="B345" s="424">
        <f t="shared" si="25"/>
        <v>204372726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Дивелъпмънт Асетс АД</v>
      </c>
      <c r="B346" s="424">
        <f t="shared" ref="B346:B409" si="28">pdeBulstat</f>
        <v>204372726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Дивелъпмънт Асетс АД</v>
      </c>
      <c r="B347" s="424">
        <f t="shared" si="28"/>
        <v>204372726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Дивелъпмънт Асетс АД</v>
      </c>
      <c r="B348" s="424">
        <f t="shared" si="28"/>
        <v>204372726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Дивелъпмънт Асетс АД</v>
      </c>
      <c r="B349" s="424">
        <f t="shared" si="28"/>
        <v>204372726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Дивелъпмънт Асетс АД</v>
      </c>
      <c r="B350" s="424">
        <f t="shared" si="28"/>
        <v>204372726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1300</v>
      </c>
    </row>
    <row r="351" spans="1:8">
      <c r="A351" s="424" t="str">
        <f t="shared" si="27"/>
        <v>Дивелъпмънт Асетс АД</v>
      </c>
      <c r="B351" s="424">
        <f t="shared" si="28"/>
        <v>204372726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Дивелъпмънт Асетс АД</v>
      </c>
      <c r="B352" s="424">
        <f t="shared" si="28"/>
        <v>204372726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Дивелъпмънт Асетс АД</v>
      </c>
      <c r="B353" s="424">
        <f t="shared" si="28"/>
        <v>204372726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Дивелъпмънт Асетс АД</v>
      </c>
      <c r="B354" s="424">
        <f t="shared" si="28"/>
        <v>204372726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1300</v>
      </c>
    </row>
    <row r="355" spans="1:8">
      <c r="A355" s="424" t="str">
        <f t="shared" si="27"/>
        <v>Дивелъпмънт Асетс АД</v>
      </c>
      <c r="B355" s="424">
        <f t="shared" si="28"/>
        <v>204372726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221</v>
      </c>
    </row>
    <row r="356" spans="1:8">
      <c r="A356" s="424" t="str">
        <f t="shared" si="27"/>
        <v>Дивелъпмънт Асетс АД</v>
      </c>
      <c r="B356" s="424">
        <f t="shared" si="28"/>
        <v>204372726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Дивелъпмънт Асетс АД</v>
      </c>
      <c r="B357" s="424">
        <f t="shared" si="28"/>
        <v>204372726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Дивелъпмънт Асетс АД</v>
      </c>
      <c r="B358" s="424">
        <f t="shared" si="28"/>
        <v>204372726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Дивелъпмънт Асетс АД</v>
      </c>
      <c r="B359" s="424">
        <f t="shared" si="28"/>
        <v>204372726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Дивелъпмънт Асетс АД</v>
      </c>
      <c r="B360" s="424">
        <f t="shared" si="28"/>
        <v>204372726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Дивелъпмънт Асетс АД</v>
      </c>
      <c r="B361" s="424">
        <f t="shared" si="28"/>
        <v>204372726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Дивелъпмънт Асетс АД</v>
      </c>
      <c r="B362" s="424">
        <f t="shared" si="28"/>
        <v>204372726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Дивелъпмънт Асетс АД</v>
      </c>
      <c r="B363" s="424">
        <f t="shared" si="28"/>
        <v>204372726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Дивелъпмънт Асетс АД</v>
      </c>
      <c r="B364" s="424">
        <f t="shared" si="28"/>
        <v>204372726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Дивелъпмънт Асетс АД</v>
      </c>
      <c r="B365" s="424">
        <f t="shared" si="28"/>
        <v>204372726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Дивелъпмънт Асетс АД</v>
      </c>
      <c r="B366" s="424">
        <f t="shared" si="28"/>
        <v>204372726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Дивелъпмънт Асетс АД</v>
      </c>
      <c r="B367" s="424">
        <f t="shared" si="28"/>
        <v>204372726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Дивелъпмънт Асетс АД</v>
      </c>
      <c r="B368" s="424">
        <f t="shared" si="28"/>
        <v>204372726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1521</v>
      </c>
    </row>
    <row r="369" spans="1:8">
      <c r="A369" s="424" t="str">
        <f t="shared" si="27"/>
        <v>Дивелъпмънт Асетс АД</v>
      </c>
      <c r="B369" s="424">
        <f t="shared" si="28"/>
        <v>204372726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Дивелъпмънт Асетс АД</v>
      </c>
      <c r="B370" s="424">
        <f t="shared" si="28"/>
        <v>204372726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Дивелъпмънт Асетс АД</v>
      </c>
      <c r="B371" s="424">
        <f t="shared" si="28"/>
        <v>204372726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1521</v>
      </c>
    </row>
    <row r="372" spans="1:8">
      <c r="A372" s="424" t="str">
        <f t="shared" si="27"/>
        <v>Дивелъпмънт Асетс АД</v>
      </c>
      <c r="B372" s="424">
        <f t="shared" si="28"/>
        <v>204372726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-56</v>
      </c>
    </row>
    <row r="373" spans="1:8">
      <c r="A373" s="424" t="str">
        <f t="shared" si="27"/>
        <v>Дивелъпмънт Асетс АД</v>
      </c>
      <c r="B373" s="424">
        <f t="shared" si="28"/>
        <v>204372726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Дивелъпмънт Асетс АД</v>
      </c>
      <c r="B374" s="424">
        <f t="shared" si="28"/>
        <v>204372726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Дивелъпмънт Асетс АД</v>
      </c>
      <c r="B375" s="424">
        <f t="shared" si="28"/>
        <v>204372726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Дивелъпмънт Асетс АД</v>
      </c>
      <c r="B376" s="424">
        <f t="shared" si="28"/>
        <v>204372726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-56</v>
      </c>
    </row>
    <row r="377" spans="1:8">
      <c r="A377" s="424" t="str">
        <f t="shared" si="27"/>
        <v>Дивелъпмънт Асетс АД</v>
      </c>
      <c r="B377" s="424">
        <f t="shared" si="28"/>
        <v>204372726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Дивелъпмънт Асетс АД</v>
      </c>
      <c r="B378" s="424">
        <f t="shared" si="28"/>
        <v>204372726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Дивелъпмънт Асетс АД</v>
      </c>
      <c r="B379" s="424">
        <f t="shared" si="28"/>
        <v>204372726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Дивелъпмънт Асетс АД</v>
      </c>
      <c r="B380" s="424">
        <f t="shared" si="28"/>
        <v>204372726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Дивелъпмънт Асетс АД</v>
      </c>
      <c r="B381" s="424">
        <f t="shared" si="28"/>
        <v>204372726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Дивелъпмънт Асетс АД</v>
      </c>
      <c r="B382" s="424">
        <f t="shared" si="28"/>
        <v>204372726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Дивелъпмънт Асетс АД</v>
      </c>
      <c r="B383" s="424">
        <f t="shared" si="28"/>
        <v>204372726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Дивелъпмънт Асетс АД</v>
      </c>
      <c r="B384" s="424">
        <f t="shared" si="28"/>
        <v>204372726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Дивелъпмънт Асетс АД</v>
      </c>
      <c r="B385" s="424">
        <f t="shared" si="28"/>
        <v>204372726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Дивелъпмънт Асетс АД</v>
      </c>
      <c r="B386" s="424">
        <f t="shared" si="28"/>
        <v>204372726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Дивелъпмънт Асетс АД</v>
      </c>
      <c r="B387" s="424">
        <f t="shared" si="28"/>
        <v>204372726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Дивелъпмънт Асетс АД</v>
      </c>
      <c r="B388" s="424">
        <f t="shared" si="28"/>
        <v>204372726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Дивелъпмънт Асетс АД</v>
      </c>
      <c r="B389" s="424">
        <f t="shared" si="28"/>
        <v>204372726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Дивелъпмънт Асетс АД</v>
      </c>
      <c r="B390" s="424">
        <f t="shared" si="28"/>
        <v>204372726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-56</v>
      </c>
    </row>
    <row r="391" spans="1:8">
      <c r="A391" s="424" t="str">
        <f t="shared" si="27"/>
        <v>Дивелъпмънт Асетс АД</v>
      </c>
      <c r="B391" s="424">
        <f t="shared" si="28"/>
        <v>204372726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Дивелъпмънт Асетс АД</v>
      </c>
      <c r="B392" s="424">
        <f t="shared" si="28"/>
        <v>204372726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Дивелъпмънт Асетс АД</v>
      </c>
      <c r="B393" s="424">
        <f t="shared" si="28"/>
        <v>204372726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-56</v>
      </c>
    </row>
    <row r="394" spans="1:8">
      <c r="A394" s="424" t="str">
        <f t="shared" si="27"/>
        <v>Дивелъпмънт Асетс АД</v>
      </c>
      <c r="B394" s="424">
        <f t="shared" si="28"/>
        <v>204372726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Дивелъпмънт Асетс АД</v>
      </c>
      <c r="B395" s="424">
        <f t="shared" si="28"/>
        <v>204372726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Дивелъпмънт Асетс АД</v>
      </c>
      <c r="B396" s="424">
        <f t="shared" si="28"/>
        <v>204372726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Дивелъпмънт Асетс АД</v>
      </c>
      <c r="B397" s="424">
        <f t="shared" si="28"/>
        <v>204372726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Дивелъпмънт Асетс АД</v>
      </c>
      <c r="B398" s="424">
        <f t="shared" si="28"/>
        <v>204372726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Дивелъпмънт Асетс АД</v>
      </c>
      <c r="B399" s="424">
        <f t="shared" si="28"/>
        <v>204372726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Дивелъпмънт Асетс АД</v>
      </c>
      <c r="B400" s="424">
        <f t="shared" si="28"/>
        <v>204372726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Дивелъпмънт Асетс АД</v>
      </c>
      <c r="B401" s="424">
        <f t="shared" si="28"/>
        <v>204372726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Дивелъпмънт Асетс АД</v>
      </c>
      <c r="B402" s="424">
        <f t="shared" si="28"/>
        <v>204372726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Дивелъпмънт Асетс АД</v>
      </c>
      <c r="B403" s="424">
        <f t="shared" si="28"/>
        <v>204372726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Дивелъпмънт Асетс АД</v>
      </c>
      <c r="B404" s="424">
        <f t="shared" si="28"/>
        <v>204372726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Дивелъпмънт Асетс АД</v>
      </c>
      <c r="B405" s="424">
        <f t="shared" si="28"/>
        <v>204372726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Дивелъпмънт Асетс АД</v>
      </c>
      <c r="B406" s="424">
        <f t="shared" si="28"/>
        <v>204372726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Дивелъпмънт Асетс АД</v>
      </c>
      <c r="B407" s="424">
        <f t="shared" si="28"/>
        <v>204372726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Дивелъпмънт Асетс АД</v>
      </c>
      <c r="B408" s="424">
        <f t="shared" si="28"/>
        <v>204372726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Дивелъпмънт Асетс АД</v>
      </c>
      <c r="B409" s="424">
        <f t="shared" si="28"/>
        <v>204372726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Дивелъпмънт Асетс АД</v>
      </c>
      <c r="B410" s="424">
        <f t="shared" ref="B410:B459" si="31">pdeBulstat</f>
        <v>204372726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Дивелъпмънт Асетс АД</v>
      </c>
      <c r="B411" s="424">
        <f t="shared" si="31"/>
        <v>204372726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Дивелъпмънт Асетс АД</v>
      </c>
      <c r="B412" s="424">
        <f t="shared" si="31"/>
        <v>204372726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Дивелъпмънт Асетс АД</v>
      </c>
      <c r="B413" s="424">
        <f t="shared" si="31"/>
        <v>204372726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Дивелъпмънт Асетс АД</v>
      </c>
      <c r="B414" s="424">
        <f t="shared" si="31"/>
        <v>204372726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Дивелъпмънт Асетс АД</v>
      </c>
      <c r="B415" s="424">
        <f t="shared" si="31"/>
        <v>204372726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Дивелъпмънт Асетс АД</v>
      </c>
      <c r="B416" s="424">
        <f t="shared" si="31"/>
        <v>204372726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5978</v>
      </c>
    </row>
    <row r="417" spans="1:8">
      <c r="A417" s="424" t="str">
        <f t="shared" si="30"/>
        <v>Дивелъпмънт Асетс АД</v>
      </c>
      <c r="B417" s="424">
        <f t="shared" si="31"/>
        <v>204372726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Дивелъпмънт Асетс АД</v>
      </c>
      <c r="B418" s="424">
        <f t="shared" si="31"/>
        <v>204372726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Дивелъпмънт Асетс АД</v>
      </c>
      <c r="B419" s="424">
        <f t="shared" si="31"/>
        <v>204372726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Дивелъпмънт Асетс АД</v>
      </c>
      <c r="B420" s="424">
        <f t="shared" si="31"/>
        <v>204372726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5978</v>
      </c>
    </row>
    <row r="421" spans="1:8">
      <c r="A421" s="424" t="str">
        <f t="shared" si="30"/>
        <v>Дивелъпмънт Асетс АД</v>
      </c>
      <c r="B421" s="424">
        <f t="shared" si="31"/>
        <v>204372726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221</v>
      </c>
    </row>
    <row r="422" spans="1:8">
      <c r="A422" s="424" t="str">
        <f t="shared" si="30"/>
        <v>Дивелъпмънт Асетс АД</v>
      </c>
      <c r="B422" s="424">
        <f t="shared" si="31"/>
        <v>204372726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Дивелъпмънт Асетс АД</v>
      </c>
      <c r="B423" s="424">
        <f t="shared" si="31"/>
        <v>204372726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Дивелъпмънт Асетс АД</v>
      </c>
      <c r="B424" s="424">
        <f t="shared" si="31"/>
        <v>204372726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Дивелъпмънт Асетс АД</v>
      </c>
      <c r="B425" s="424">
        <f t="shared" si="31"/>
        <v>204372726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Дивелъпмънт Асетс АД</v>
      </c>
      <c r="B426" s="424">
        <f t="shared" si="31"/>
        <v>204372726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Дивелъпмънт Асетс АД</v>
      </c>
      <c r="B427" s="424">
        <f t="shared" si="31"/>
        <v>204372726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Дивелъпмънт Асетс АД</v>
      </c>
      <c r="B428" s="424">
        <f t="shared" si="31"/>
        <v>204372726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Дивелъпмънт Асетс АД</v>
      </c>
      <c r="B429" s="424">
        <f t="shared" si="31"/>
        <v>204372726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Дивелъпмънт Асетс АД</v>
      </c>
      <c r="B430" s="424">
        <f t="shared" si="31"/>
        <v>204372726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Дивелъпмънт Асетс АД</v>
      </c>
      <c r="B431" s="424">
        <f t="shared" si="31"/>
        <v>204372726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Дивелъпмънт Асетс АД</v>
      </c>
      <c r="B432" s="424">
        <f t="shared" si="31"/>
        <v>204372726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Дивелъпмънт Асетс АД</v>
      </c>
      <c r="B433" s="424">
        <f t="shared" si="31"/>
        <v>204372726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Дивелъпмънт Асетс АД</v>
      </c>
      <c r="B434" s="424">
        <f t="shared" si="31"/>
        <v>204372726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6199</v>
      </c>
    </row>
    <row r="435" spans="1:8">
      <c r="A435" s="424" t="str">
        <f t="shared" si="30"/>
        <v>Дивелъпмънт Асетс АД</v>
      </c>
      <c r="B435" s="424">
        <f t="shared" si="31"/>
        <v>204372726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Дивелъпмънт Асетс АД</v>
      </c>
      <c r="B436" s="424">
        <f t="shared" si="31"/>
        <v>204372726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Дивелъпмънт Асетс АД</v>
      </c>
      <c r="B437" s="424">
        <f t="shared" si="31"/>
        <v>204372726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6199</v>
      </c>
    </row>
    <row r="438" spans="1:8">
      <c r="A438" s="424" t="str">
        <f t="shared" si="30"/>
        <v>Дивелъпмънт Асетс АД</v>
      </c>
      <c r="B438" s="424">
        <f t="shared" si="31"/>
        <v>204372726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Дивелъпмънт Асетс АД</v>
      </c>
      <c r="B439" s="424">
        <f t="shared" si="31"/>
        <v>204372726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Дивелъпмънт Асетс АД</v>
      </c>
      <c r="B440" s="424">
        <f t="shared" si="31"/>
        <v>204372726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Дивелъпмънт Асетс АД</v>
      </c>
      <c r="B441" s="424">
        <f t="shared" si="31"/>
        <v>204372726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Дивелъпмънт Асетс АД</v>
      </c>
      <c r="B442" s="424">
        <f t="shared" si="31"/>
        <v>204372726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Дивелъпмънт Асетс АД</v>
      </c>
      <c r="B443" s="424">
        <f t="shared" si="31"/>
        <v>204372726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Дивелъпмънт Асетс АД</v>
      </c>
      <c r="B444" s="424">
        <f t="shared" si="31"/>
        <v>204372726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Дивелъпмънт Асетс АД</v>
      </c>
      <c r="B445" s="424">
        <f t="shared" si="31"/>
        <v>204372726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Дивелъпмънт Асетс АД</v>
      </c>
      <c r="B446" s="424">
        <f t="shared" si="31"/>
        <v>204372726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Дивелъпмънт Асетс АД</v>
      </c>
      <c r="B447" s="424">
        <f t="shared" si="31"/>
        <v>204372726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Дивелъпмънт Асетс АД</v>
      </c>
      <c r="B448" s="424">
        <f t="shared" si="31"/>
        <v>204372726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Дивелъпмънт Асетс АД</v>
      </c>
      <c r="B449" s="424">
        <f t="shared" si="31"/>
        <v>204372726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Дивелъпмънт Асетс АД</v>
      </c>
      <c r="B450" s="424">
        <f t="shared" si="31"/>
        <v>204372726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Дивелъпмънт Асетс АД</v>
      </c>
      <c r="B451" s="424">
        <f t="shared" si="31"/>
        <v>204372726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Дивелъпмънт Асетс АД</v>
      </c>
      <c r="B452" s="424">
        <f t="shared" si="31"/>
        <v>204372726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Дивелъпмънт Асетс АД</v>
      </c>
      <c r="B453" s="424">
        <f t="shared" si="31"/>
        <v>204372726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Дивелъпмънт Асетс АД</v>
      </c>
      <c r="B454" s="424">
        <f t="shared" si="31"/>
        <v>204372726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Дивелъпмънт Асетс АД</v>
      </c>
      <c r="B455" s="424">
        <f t="shared" si="31"/>
        <v>204372726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Дивелъпмънт Асетс АД</v>
      </c>
      <c r="B456" s="424">
        <f t="shared" si="31"/>
        <v>204372726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Дивелъпмънт Асетс АД</v>
      </c>
      <c r="B457" s="424">
        <f t="shared" si="31"/>
        <v>204372726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Дивелъпмънт Асетс АД</v>
      </c>
      <c r="B458" s="424">
        <f t="shared" si="31"/>
        <v>204372726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Дивелъпмънт Асетс АД</v>
      </c>
      <c r="B459" s="424">
        <f t="shared" si="31"/>
        <v>204372726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49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Дивелъпмънт Асетс АД</v>
      </c>
      <c r="B461" s="424">
        <f t="shared" ref="B461:B524" si="34">pdeBulstat</f>
        <v>204372726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Дивелъпмънт Асетс АД</v>
      </c>
      <c r="B462" s="424">
        <f t="shared" si="34"/>
        <v>204372726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Дивелъпмънт Асетс АД</v>
      </c>
      <c r="B463" s="424">
        <f t="shared" si="34"/>
        <v>204372726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Дивелъпмънт Асетс АД</v>
      </c>
      <c r="B464" s="424">
        <f t="shared" si="34"/>
        <v>204372726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Дивелъпмънт Асетс АД</v>
      </c>
      <c r="B465" s="424">
        <f t="shared" si="34"/>
        <v>204372726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Дивелъпмънт Асетс АД</v>
      </c>
      <c r="B466" s="424">
        <f t="shared" si="34"/>
        <v>204372726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Дивелъпмънт Асетс АД</v>
      </c>
      <c r="B467" s="424">
        <f t="shared" si="34"/>
        <v>204372726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Дивелъпмънт Асетс АД</v>
      </c>
      <c r="B468" s="424">
        <f t="shared" si="34"/>
        <v>204372726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Дивелъпмънт Асетс АД</v>
      </c>
      <c r="B469" s="424">
        <f t="shared" si="34"/>
        <v>204372726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Дивелъпмънт Асетс АД</v>
      </c>
      <c r="B470" s="424">
        <f t="shared" si="34"/>
        <v>204372726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Дивелъпмънт Асетс АД</v>
      </c>
      <c r="B471" s="424">
        <f t="shared" si="34"/>
        <v>204372726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Дивелъпмънт Асетс АД</v>
      </c>
      <c r="B472" s="424">
        <f t="shared" si="34"/>
        <v>204372726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Дивелъпмънт Асетс АД</v>
      </c>
      <c r="B473" s="424">
        <f t="shared" si="34"/>
        <v>204372726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Дивелъпмънт Асетс АД</v>
      </c>
      <c r="B474" s="424">
        <f t="shared" si="34"/>
        <v>204372726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Дивелъпмънт Асетс АД</v>
      </c>
      <c r="B475" s="424">
        <f t="shared" si="34"/>
        <v>204372726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Дивелъпмънт Асетс АД</v>
      </c>
      <c r="B476" s="424">
        <f t="shared" si="34"/>
        <v>204372726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Дивелъпмънт Асетс АД</v>
      </c>
      <c r="B477" s="424">
        <f t="shared" si="34"/>
        <v>204372726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Дивелъпмънт Асетс АД</v>
      </c>
      <c r="B478" s="424">
        <f t="shared" si="34"/>
        <v>204372726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Дивелъпмънт Асетс АД</v>
      </c>
      <c r="B479" s="424">
        <f t="shared" si="34"/>
        <v>204372726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Дивелъпмънт Асетс АД</v>
      </c>
      <c r="B480" s="424">
        <f t="shared" si="34"/>
        <v>204372726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Дивелъпмънт Асетс АД</v>
      </c>
      <c r="B481" s="424">
        <f t="shared" si="34"/>
        <v>204372726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Дивелъпмънт Асетс АД</v>
      </c>
      <c r="B482" s="424">
        <f t="shared" si="34"/>
        <v>204372726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Дивелъпмънт Асетс АД</v>
      </c>
      <c r="B483" s="424">
        <f t="shared" si="34"/>
        <v>204372726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Дивелъпмънт Асетс АД</v>
      </c>
      <c r="B484" s="424">
        <f t="shared" si="34"/>
        <v>204372726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Дивелъпмънт Асетс АД</v>
      </c>
      <c r="B485" s="424">
        <f t="shared" si="34"/>
        <v>204372726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Дивелъпмънт Асетс АД</v>
      </c>
      <c r="B486" s="424">
        <f t="shared" si="34"/>
        <v>204372726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Дивелъпмънт Асетс АД</v>
      </c>
      <c r="B487" s="424">
        <f t="shared" si="34"/>
        <v>204372726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Дивелъпмънт Асетс АД</v>
      </c>
      <c r="B488" s="424">
        <f t="shared" si="34"/>
        <v>204372726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Дивелъпмънт Асетс АД</v>
      </c>
      <c r="B489" s="424">
        <f t="shared" si="34"/>
        <v>204372726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Дивелъпмънт Асетс АД</v>
      </c>
      <c r="B490" s="424">
        <f t="shared" si="34"/>
        <v>204372726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Дивелъпмънт Асетс АД</v>
      </c>
      <c r="B491" s="424">
        <f t="shared" si="34"/>
        <v>204372726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Дивелъпмънт Асетс АД</v>
      </c>
      <c r="B492" s="424">
        <f t="shared" si="34"/>
        <v>204372726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Дивелъпмънт Асетс АД</v>
      </c>
      <c r="B493" s="424">
        <f t="shared" si="34"/>
        <v>204372726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Дивелъпмънт Асетс АД</v>
      </c>
      <c r="B494" s="424">
        <f t="shared" si="34"/>
        <v>204372726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Дивелъпмънт Асетс АД</v>
      </c>
      <c r="B495" s="424">
        <f t="shared" si="34"/>
        <v>204372726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Дивелъпмънт Асетс АД</v>
      </c>
      <c r="B496" s="424">
        <f t="shared" si="34"/>
        <v>204372726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Дивелъпмънт Асетс АД</v>
      </c>
      <c r="B497" s="424">
        <f t="shared" si="34"/>
        <v>204372726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Дивелъпмънт Асетс АД</v>
      </c>
      <c r="B498" s="424">
        <f t="shared" si="34"/>
        <v>204372726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Дивелъпмънт Асетс АД</v>
      </c>
      <c r="B499" s="424">
        <f t="shared" si="34"/>
        <v>204372726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Дивелъпмънт Асетс АД</v>
      </c>
      <c r="B500" s="424">
        <f t="shared" si="34"/>
        <v>204372726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Дивелъпмънт Асетс АД</v>
      </c>
      <c r="B501" s="424">
        <f t="shared" si="34"/>
        <v>204372726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Дивелъпмънт Асетс АД</v>
      </c>
      <c r="B502" s="424">
        <f t="shared" si="34"/>
        <v>204372726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Дивелъпмънт Асетс АД</v>
      </c>
      <c r="B503" s="424">
        <f t="shared" si="34"/>
        <v>204372726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Дивелъпмънт Асетс АД</v>
      </c>
      <c r="B504" s="424">
        <f t="shared" si="34"/>
        <v>204372726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Дивелъпмънт Асетс АД</v>
      </c>
      <c r="B505" s="424">
        <f t="shared" si="34"/>
        <v>204372726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Дивелъпмънт Асетс АД</v>
      </c>
      <c r="B506" s="424">
        <f t="shared" si="34"/>
        <v>204372726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Дивелъпмънт Асетс АД</v>
      </c>
      <c r="B507" s="424">
        <f t="shared" si="34"/>
        <v>204372726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Дивелъпмънт Асетс АД</v>
      </c>
      <c r="B508" s="424">
        <f t="shared" si="34"/>
        <v>204372726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Дивелъпмънт Асетс АД</v>
      </c>
      <c r="B509" s="424">
        <f t="shared" si="34"/>
        <v>204372726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Дивелъпмънт Асетс АД</v>
      </c>
      <c r="B510" s="424">
        <f t="shared" si="34"/>
        <v>204372726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Дивелъпмънт Асетс АД</v>
      </c>
      <c r="B511" s="424">
        <f t="shared" si="34"/>
        <v>204372726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Дивелъпмънт Асетс АД</v>
      </c>
      <c r="B512" s="424">
        <f t="shared" si="34"/>
        <v>204372726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Дивелъпмънт Асетс АД</v>
      </c>
      <c r="B513" s="424">
        <f t="shared" si="34"/>
        <v>204372726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Дивелъпмънт Асетс АД</v>
      </c>
      <c r="B514" s="424">
        <f t="shared" si="34"/>
        <v>204372726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Дивелъпмънт Асетс АД</v>
      </c>
      <c r="B515" s="424">
        <f t="shared" si="34"/>
        <v>204372726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Дивелъпмънт Асетс АД</v>
      </c>
      <c r="B516" s="424">
        <f t="shared" si="34"/>
        <v>204372726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Дивелъпмънт Асетс АД</v>
      </c>
      <c r="B517" s="424">
        <f t="shared" si="34"/>
        <v>204372726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Дивелъпмънт Асетс АД</v>
      </c>
      <c r="B518" s="424">
        <f t="shared" si="34"/>
        <v>204372726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Дивелъпмънт Асетс АД</v>
      </c>
      <c r="B519" s="424">
        <f t="shared" si="34"/>
        <v>204372726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Дивелъпмънт Асетс АД</v>
      </c>
      <c r="B520" s="424">
        <f t="shared" si="34"/>
        <v>204372726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Дивелъпмънт Асетс АД</v>
      </c>
      <c r="B521" s="424">
        <f t="shared" si="34"/>
        <v>204372726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Дивелъпмънт Асетс АД</v>
      </c>
      <c r="B522" s="424">
        <f t="shared" si="34"/>
        <v>204372726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Дивелъпмънт Асетс АД</v>
      </c>
      <c r="B523" s="424">
        <f t="shared" si="34"/>
        <v>204372726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Дивелъпмънт Асетс АД</v>
      </c>
      <c r="B524" s="424">
        <f t="shared" si="34"/>
        <v>204372726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Дивелъпмънт Асетс АД</v>
      </c>
      <c r="B525" s="424">
        <f t="shared" ref="B525:B588" si="37">pdeBulstat</f>
        <v>204372726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Дивелъпмънт Асетс АД</v>
      </c>
      <c r="B526" s="424">
        <f t="shared" si="37"/>
        <v>204372726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Дивелъпмънт Асетс АД</v>
      </c>
      <c r="B527" s="424">
        <f t="shared" si="37"/>
        <v>204372726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Дивелъпмънт Асетс АД</v>
      </c>
      <c r="B528" s="424">
        <f t="shared" si="37"/>
        <v>204372726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Дивелъпмънт Асетс АД</v>
      </c>
      <c r="B529" s="424">
        <f t="shared" si="37"/>
        <v>204372726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Дивелъпмънт Асетс АД</v>
      </c>
      <c r="B530" s="424">
        <f t="shared" si="37"/>
        <v>204372726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Дивелъпмънт Асетс АД</v>
      </c>
      <c r="B531" s="424">
        <f t="shared" si="37"/>
        <v>204372726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Дивелъпмънт Асетс АД</v>
      </c>
      <c r="B532" s="424">
        <f t="shared" si="37"/>
        <v>204372726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Дивелъпмънт Асетс АД</v>
      </c>
      <c r="B533" s="424">
        <f t="shared" si="37"/>
        <v>204372726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Дивелъпмънт Асетс АД</v>
      </c>
      <c r="B534" s="424">
        <f t="shared" si="37"/>
        <v>204372726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Дивелъпмънт Асетс АД</v>
      </c>
      <c r="B535" s="424">
        <f t="shared" si="37"/>
        <v>204372726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Дивелъпмънт Асетс АД</v>
      </c>
      <c r="B536" s="424">
        <f t="shared" si="37"/>
        <v>204372726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Дивелъпмънт Асетс АД</v>
      </c>
      <c r="B537" s="424">
        <f t="shared" si="37"/>
        <v>204372726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Дивелъпмънт Асетс АД</v>
      </c>
      <c r="B538" s="424">
        <f t="shared" si="37"/>
        <v>204372726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Дивелъпмънт Асетс АД</v>
      </c>
      <c r="B539" s="424">
        <f t="shared" si="37"/>
        <v>204372726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Дивелъпмънт Асетс АД</v>
      </c>
      <c r="B540" s="424">
        <f t="shared" si="37"/>
        <v>204372726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Дивелъпмънт Асетс АД</v>
      </c>
      <c r="B541" s="424">
        <f t="shared" si="37"/>
        <v>204372726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Дивелъпмънт Асетс АД</v>
      </c>
      <c r="B542" s="424">
        <f t="shared" si="37"/>
        <v>204372726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Дивелъпмънт Асетс АД</v>
      </c>
      <c r="B543" s="424">
        <f t="shared" si="37"/>
        <v>204372726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Дивелъпмънт Асетс АД</v>
      </c>
      <c r="B544" s="424">
        <f t="shared" si="37"/>
        <v>204372726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Дивелъпмънт Асетс АД</v>
      </c>
      <c r="B545" s="424">
        <f t="shared" si="37"/>
        <v>204372726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Дивелъпмънт Асетс АД</v>
      </c>
      <c r="B546" s="424">
        <f t="shared" si="37"/>
        <v>204372726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Дивелъпмънт Асетс АД</v>
      </c>
      <c r="B547" s="424">
        <f t="shared" si="37"/>
        <v>204372726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Дивелъпмънт Асетс АД</v>
      </c>
      <c r="B548" s="424">
        <f t="shared" si="37"/>
        <v>204372726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Дивелъпмънт Асетс АД</v>
      </c>
      <c r="B549" s="424">
        <f t="shared" si="37"/>
        <v>204372726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Дивелъпмънт Асетс АД</v>
      </c>
      <c r="B550" s="424">
        <f t="shared" si="37"/>
        <v>204372726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Дивелъпмънт Асетс АД</v>
      </c>
      <c r="B551" s="424">
        <f t="shared" si="37"/>
        <v>204372726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Дивелъпмънт Асетс АД</v>
      </c>
      <c r="B552" s="424">
        <f t="shared" si="37"/>
        <v>204372726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Дивелъпмънт Асетс АД</v>
      </c>
      <c r="B553" s="424">
        <f t="shared" si="37"/>
        <v>204372726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Дивелъпмънт Асетс АД</v>
      </c>
      <c r="B554" s="424">
        <f t="shared" si="37"/>
        <v>204372726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Дивелъпмънт Асетс АД</v>
      </c>
      <c r="B555" s="424">
        <f t="shared" si="37"/>
        <v>204372726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Дивелъпмънт Асетс АД</v>
      </c>
      <c r="B556" s="424">
        <f t="shared" si="37"/>
        <v>204372726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Дивелъпмънт Асетс АД</v>
      </c>
      <c r="B557" s="424">
        <f t="shared" si="37"/>
        <v>204372726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Дивелъпмънт Асетс АД</v>
      </c>
      <c r="B558" s="424">
        <f t="shared" si="37"/>
        <v>204372726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Дивелъпмънт Асетс АД</v>
      </c>
      <c r="B559" s="424">
        <f t="shared" si="37"/>
        <v>204372726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Дивелъпмънт Асетс АД</v>
      </c>
      <c r="B560" s="424">
        <f t="shared" si="37"/>
        <v>204372726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Дивелъпмънт Асетс АД</v>
      </c>
      <c r="B561" s="424">
        <f t="shared" si="37"/>
        <v>204372726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Дивелъпмънт Асетс АД</v>
      </c>
      <c r="B562" s="424">
        <f t="shared" si="37"/>
        <v>204372726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Дивелъпмънт Асетс АД</v>
      </c>
      <c r="B563" s="424">
        <f t="shared" si="37"/>
        <v>204372726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Дивелъпмънт Асетс АД</v>
      </c>
      <c r="B564" s="424">
        <f t="shared" si="37"/>
        <v>204372726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Дивелъпмънт Асетс АД</v>
      </c>
      <c r="B565" s="424">
        <f t="shared" si="37"/>
        <v>204372726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Дивелъпмънт Асетс АД</v>
      </c>
      <c r="B566" s="424">
        <f t="shared" si="37"/>
        <v>204372726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Дивелъпмънт Асетс АД</v>
      </c>
      <c r="B567" s="424">
        <f t="shared" si="37"/>
        <v>204372726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Дивелъпмънт Асетс АД</v>
      </c>
      <c r="B568" s="424">
        <f t="shared" si="37"/>
        <v>204372726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Дивелъпмънт Асетс АД</v>
      </c>
      <c r="B569" s="424">
        <f t="shared" si="37"/>
        <v>204372726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Дивелъпмънт Асетс АД</v>
      </c>
      <c r="B570" s="424">
        <f t="shared" si="37"/>
        <v>204372726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Дивелъпмънт Асетс АД</v>
      </c>
      <c r="B571" s="424">
        <f t="shared" si="37"/>
        <v>204372726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Дивелъпмънт Асетс АД</v>
      </c>
      <c r="B572" s="424">
        <f t="shared" si="37"/>
        <v>204372726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Дивелъпмънт Асетс АД</v>
      </c>
      <c r="B573" s="424">
        <f t="shared" si="37"/>
        <v>204372726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Дивелъпмънт Асетс АД</v>
      </c>
      <c r="B574" s="424">
        <f t="shared" si="37"/>
        <v>204372726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Дивелъпмънт Асетс АД</v>
      </c>
      <c r="B575" s="424">
        <f t="shared" si="37"/>
        <v>204372726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Дивелъпмънт Асетс АД</v>
      </c>
      <c r="B576" s="424">
        <f t="shared" si="37"/>
        <v>204372726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Дивелъпмънт Асетс АД</v>
      </c>
      <c r="B577" s="424">
        <f t="shared" si="37"/>
        <v>204372726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Дивелъпмънт Асетс АД</v>
      </c>
      <c r="B578" s="424">
        <f t="shared" si="37"/>
        <v>204372726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Дивелъпмънт Асетс АД</v>
      </c>
      <c r="B579" s="424">
        <f t="shared" si="37"/>
        <v>204372726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Дивелъпмънт Асетс АД</v>
      </c>
      <c r="B580" s="424">
        <f t="shared" si="37"/>
        <v>204372726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Дивелъпмънт Асетс АД</v>
      </c>
      <c r="B581" s="424">
        <f t="shared" si="37"/>
        <v>204372726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Дивелъпмънт Асетс АД</v>
      </c>
      <c r="B582" s="424">
        <f t="shared" si="37"/>
        <v>204372726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Дивелъпмънт Асетс АД</v>
      </c>
      <c r="B583" s="424">
        <f t="shared" si="37"/>
        <v>204372726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Дивелъпмънт Асетс АД</v>
      </c>
      <c r="B584" s="424">
        <f t="shared" si="37"/>
        <v>204372726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Дивелъпмънт Асетс АД</v>
      </c>
      <c r="B585" s="424">
        <f t="shared" si="37"/>
        <v>204372726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Дивелъпмънт Асетс АД</v>
      </c>
      <c r="B586" s="424">
        <f t="shared" si="37"/>
        <v>204372726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Дивелъпмънт Асетс АД</v>
      </c>
      <c r="B587" s="424">
        <f t="shared" si="37"/>
        <v>204372726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Дивелъпмънт Асетс АД</v>
      </c>
      <c r="B588" s="424">
        <f t="shared" si="37"/>
        <v>204372726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Дивелъпмънт Асетс АД</v>
      </c>
      <c r="B589" s="424">
        <f t="shared" ref="B589:B652" si="40">pdeBulstat</f>
        <v>204372726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Дивелъпмънт Асетс АД</v>
      </c>
      <c r="B590" s="424">
        <f t="shared" si="40"/>
        <v>204372726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Дивелъпмънт Асетс АД</v>
      </c>
      <c r="B591" s="424">
        <f t="shared" si="40"/>
        <v>204372726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Дивелъпмънт Асетс АД</v>
      </c>
      <c r="B592" s="424">
        <f t="shared" si="40"/>
        <v>204372726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Дивелъпмънт Асетс АД</v>
      </c>
      <c r="B593" s="424">
        <f t="shared" si="40"/>
        <v>204372726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Дивелъпмънт Асетс АД</v>
      </c>
      <c r="B594" s="424">
        <f t="shared" si="40"/>
        <v>204372726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Дивелъпмънт Асетс АД</v>
      </c>
      <c r="B595" s="424">
        <f t="shared" si="40"/>
        <v>204372726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Дивелъпмънт Асетс АД</v>
      </c>
      <c r="B596" s="424">
        <f t="shared" si="40"/>
        <v>204372726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Дивелъпмънт Асетс АД</v>
      </c>
      <c r="B597" s="424">
        <f t="shared" si="40"/>
        <v>204372726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Дивелъпмънт Асетс АД</v>
      </c>
      <c r="B598" s="424">
        <f t="shared" si="40"/>
        <v>204372726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Дивелъпмънт Асетс АД</v>
      </c>
      <c r="B599" s="424">
        <f t="shared" si="40"/>
        <v>204372726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Дивелъпмънт Асетс АД</v>
      </c>
      <c r="B600" s="424">
        <f t="shared" si="40"/>
        <v>204372726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Дивелъпмънт Асетс АД</v>
      </c>
      <c r="B601" s="424">
        <f t="shared" si="40"/>
        <v>204372726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Дивелъпмънт Асетс АД</v>
      </c>
      <c r="B602" s="424">
        <f t="shared" si="40"/>
        <v>204372726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Дивелъпмънт Асетс АД</v>
      </c>
      <c r="B603" s="424">
        <f t="shared" si="40"/>
        <v>204372726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Дивелъпмънт Асетс АД</v>
      </c>
      <c r="B604" s="424">
        <f t="shared" si="40"/>
        <v>204372726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Дивелъпмънт Асетс АД</v>
      </c>
      <c r="B605" s="424">
        <f t="shared" si="40"/>
        <v>204372726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Дивелъпмънт Асетс АД</v>
      </c>
      <c r="B606" s="424">
        <f t="shared" si="40"/>
        <v>204372726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Дивелъпмънт Асетс АД</v>
      </c>
      <c r="B607" s="424">
        <f t="shared" si="40"/>
        <v>204372726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Дивелъпмънт Асетс АД</v>
      </c>
      <c r="B608" s="424">
        <f t="shared" si="40"/>
        <v>204372726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Дивелъпмънт Асетс АД</v>
      </c>
      <c r="B609" s="424">
        <f t="shared" si="40"/>
        <v>204372726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Дивелъпмънт Асетс АД</v>
      </c>
      <c r="B610" s="424">
        <f t="shared" si="40"/>
        <v>204372726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Дивелъпмънт Асетс АД</v>
      </c>
      <c r="B611" s="424">
        <f t="shared" si="40"/>
        <v>204372726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Дивелъпмънт Асетс АД</v>
      </c>
      <c r="B612" s="424">
        <f t="shared" si="40"/>
        <v>204372726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Дивелъпмънт Асетс АД</v>
      </c>
      <c r="B613" s="424">
        <f t="shared" si="40"/>
        <v>204372726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Дивелъпмънт Асетс АД</v>
      </c>
      <c r="B614" s="424">
        <f t="shared" si="40"/>
        <v>204372726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Дивелъпмънт Асетс АД</v>
      </c>
      <c r="B615" s="424">
        <f t="shared" si="40"/>
        <v>204372726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Дивелъпмънт Асетс АД</v>
      </c>
      <c r="B616" s="424">
        <f t="shared" si="40"/>
        <v>204372726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Дивелъпмънт Асетс АД</v>
      </c>
      <c r="B617" s="424">
        <f t="shared" si="40"/>
        <v>204372726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Дивелъпмънт Асетс АД</v>
      </c>
      <c r="B618" s="424">
        <f t="shared" si="40"/>
        <v>204372726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Дивелъпмънт Асетс АД</v>
      </c>
      <c r="B619" s="424">
        <f t="shared" si="40"/>
        <v>204372726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Дивелъпмънт Асетс АД</v>
      </c>
      <c r="B620" s="424">
        <f t="shared" si="40"/>
        <v>204372726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Дивелъпмънт Асетс АД</v>
      </c>
      <c r="B621" s="424">
        <f t="shared" si="40"/>
        <v>204372726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Дивелъпмънт Асетс АД</v>
      </c>
      <c r="B622" s="424">
        <f t="shared" si="40"/>
        <v>204372726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Дивелъпмънт Асетс АД</v>
      </c>
      <c r="B623" s="424">
        <f t="shared" si="40"/>
        <v>204372726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Дивелъпмънт Асетс АД</v>
      </c>
      <c r="B624" s="424">
        <f t="shared" si="40"/>
        <v>204372726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Дивелъпмънт Асетс АД</v>
      </c>
      <c r="B625" s="424">
        <f t="shared" si="40"/>
        <v>204372726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Дивелъпмънт Асетс АД</v>
      </c>
      <c r="B626" s="424">
        <f t="shared" si="40"/>
        <v>204372726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Дивелъпмънт Асетс АД</v>
      </c>
      <c r="B627" s="424">
        <f t="shared" si="40"/>
        <v>204372726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Дивелъпмънт Асетс АД</v>
      </c>
      <c r="B628" s="424">
        <f t="shared" si="40"/>
        <v>204372726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Дивелъпмънт Асетс АД</v>
      </c>
      <c r="B629" s="424">
        <f t="shared" si="40"/>
        <v>204372726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Дивелъпмънт Асетс АД</v>
      </c>
      <c r="B630" s="424">
        <f t="shared" si="40"/>
        <v>204372726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Дивелъпмънт Асетс АД</v>
      </c>
      <c r="B631" s="424">
        <f t="shared" si="40"/>
        <v>204372726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Дивелъпмънт Асетс АД</v>
      </c>
      <c r="B632" s="424">
        <f t="shared" si="40"/>
        <v>204372726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Дивелъпмънт Асетс АД</v>
      </c>
      <c r="B633" s="424">
        <f t="shared" si="40"/>
        <v>204372726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Дивелъпмънт Асетс АД</v>
      </c>
      <c r="B634" s="424">
        <f t="shared" si="40"/>
        <v>204372726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Дивелъпмънт Асетс АД</v>
      </c>
      <c r="B635" s="424">
        <f t="shared" si="40"/>
        <v>204372726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Дивелъпмънт Асетс АД</v>
      </c>
      <c r="B636" s="424">
        <f t="shared" si="40"/>
        <v>204372726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Дивелъпмънт Асетс АД</v>
      </c>
      <c r="B637" s="424">
        <f t="shared" si="40"/>
        <v>204372726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Дивелъпмънт Асетс АД</v>
      </c>
      <c r="B638" s="424">
        <f t="shared" si="40"/>
        <v>204372726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Дивелъпмънт Асетс АД</v>
      </c>
      <c r="B639" s="424">
        <f t="shared" si="40"/>
        <v>204372726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Дивелъпмънт Асетс АД</v>
      </c>
      <c r="B640" s="424">
        <f t="shared" si="40"/>
        <v>204372726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Дивелъпмънт Асетс АД</v>
      </c>
      <c r="B641" s="424">
        <f t="shared" si="40"/>
        <v>204372726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Дивелъпмънт Асетс АД</v>
      </c>
      <c r="B642" s="424">
        <f t="shared" si="40"/>
        <v>204372726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Дивелъпмънт Асетс АД</v>
      </c>
      <c r="B643" s="424">
        <f t="shared" si="40"/>
        <v>204372726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Дивелъпмънт Асетс АД</v>
      </c>
      <c r="B644" s="424">
        <f t="shared" si="40"/>
        <v>204372726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Дивелъпмънт Асетс АД</v>
      </c>
      <c r="B645" s="424">
        <f t="shared" si="40"/>
        <v>204372726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Дивелъпмънт Асетс АД</v>
      </c>
      <c r="B646" s="424">
        <f t="shared" si="40"/>
        <v>204372726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Дивелъпмънт Асетс АД</v>
      </c>
      <c r="B647" s="424">
        <f t="shared" si="40"/>
        <v>204372726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Дивелъпмънт Асетс АД</v>
      </c>
      <c r="B648" s="424">
        <f t="shared" si="40"/>
        <v>204372726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Дивелъпмънт Асетс АД</v>
      </c>
      <c r="B649" s="424">
        <f t="shared" si="40"/>
        <v>204372726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Дивелъпмънт Асетс АД</v>
      </c>
      <c r="B650" s="424">
        <f t="shared" si="40"/>
        <v>204372726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Дивелъпмънт Асетс АД</v>
      </c>
      <c r="B651" s="424">
        <f t="shared" si="40"/>
        <v>204372726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Дивелъпмънт Асетс АД</v>
      </c>
      <c r="B652" s="424">
        <f t="shared" si="40"/>
        <v>204372726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Дивелъпмънт Асетс АД</v>
      </c>
      <c r="B653" s="424">
        <f t="shared" ref="B653:B716" si="43">pdeBulstat</f>
        <v>204372726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Дивелъпмънт Асетс АД</v>
      </c>
      <c r="B654" s="424">
        <f t="shared" si="43"/>
        <v>204372726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Дивелъпмънт Асетс АД</v>
      </c>
      <c r="B655" s="424">
        <f t="shared" si="43"/>
        <v>204372726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Дивелъпмънт Асетс АД</v>
      </c>
      <c r="B656" s="424">
        <f t="shared" si="43"/>
        <v>204372726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Дивелъпмънт Асетс АД</v>
      </c>
      <c r="B657" s="424">
        <f t="shared" si="43"/>
        <v>204372726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Дивелъпмънт Асетс АД</v>
      </c>
      <c r="B658" s="424">
        <f t="shared" si="43"/>
        <v>204372726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Дивелъпмънт Асетс АД</v>
      </c>
      <c r="B659" s="424">
        <f t="shared" si="43"/>
        <v>204372726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Дивелъпмънт Асетс АД</v>
      </c>
      <c r="B660" s="424">
        <f t="shared" si="43"/>
        <v>204372726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Дивелъпмънт Асетс АД</v>
      </c>
      <c r="B661" s="424">
        <f t="shared" si="43"/>
        <v>204372726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Дивелъпмънт Асетс АД</v>
      </c>
      <c r="B662" s="424">
        <f t="shared" si="43"/>
        <v>204372726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Дивелъпмънт Асетс АД</v>
      </c>
      <c r="B663" s="424">
        <f t="shared" si="43"/>
        <v>204372726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Дивелъпмънт Асетс АД</v>
      </c>
      <c r="B664" s="424">
        <f t="shared" si="43"/>
        <v>204372726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Дивелъпмънт Асетс АД</v>
      </c>
      <c r="B665" s="424">
        <f t="shared" si="43"/>
        <v>204372726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Дивелъпмънт Асетс АД</v>
      </c>
      <c r="B666" s="424">
        <f t="shared" si="43"/>
        <v>204372726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Дивелъпмънт Асетс АД</v>
      </c>
      <c r="B667" s="424">
        <f t="shared" si="43"/>
        <v>204372726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Дивелъпмънт Асетс АД</v>
      </c>
      <c r="B668" s="424">
        <f t="shared" si="43"/>
        <v>204372726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Дивелъпмънт Асетс АД</v>
      </c>
      <c r="B669" s="424">
        <f t="shared" si="43"/>
        <v>204372726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Дивелъпмънт Асетс АД</v>
      </c>
      <c r="B670" s="424">
        <f t="shared" si="43"/>
        <v>204372726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Дивелъпмънт Асетс АД</v>
      </c>
      <c r="B671" s="424">
        <f t="shared" si="43"/>
        <v>204372726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Дивелъпмънт Асетс АД</v>
      </c>
      <c r="B672" s="424">
        <f t="shared" si="43"/>
        <v>204372726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Дивелъпмънт Асетс АД</v>
      </c>
      <c r="B673" s="424">
        <f t="shared" si="43"/>
        <v>204372726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Дивелъпмънт Асетс АД</v>
      </c>
      <c r="B674" s="424">
        <f t="shared" si="43"/>
        <v>204372726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Дивелъпмънт Асетс АД</v>
      </c>
      <c r="B675" s="424">
        <f t="shared" si="43"/>
        <v>204372726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Дивелъпмънт Асетс АД</v>
      </c>
      <c r="B676" s="424">
        <f t="shared" si="43"/>
        <v>204372726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Дивелъпмънт Асетс АД</v>
      </c>
      <c r="B677" s="424">
        <f t="shared" si="43"/>
        <v>204372726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Дивелъпмънт Асетс АД</v>
      </c>
      <c r="B678" s="424">
        <f t="shared" si="43"/>
        <v>204372726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Дивелъпмънт Асетс АД</v>
      </c>
      <c r="B679" s="424">
        <f t="shared" si="43"/>
        <v>204372726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Дивелъпмънт Асетс АД</v>
      </c>
      <c r="B680" s="424">
        <f t="shared" si="43"/>
        <v>204372726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Дивелъпмънт Асетс АД</v>
      </c>
      <c r="B681" s="424">
        <f t="shared" si="43"/>
        <v>204372726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Дивелъпмънт Асетс АД</v>
      </c>
      <c r="B682" s="424">
        <f t="shared" si="43"/>
        <v>204372726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Дивелъпмънт Асетс АД</v>
      </c>
      <c r="B683" s="424">
        <f t="shared" si="43"/>
        <v>204372726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Дивелъпмънт Асетс АД</v>
      </c>
      <c r="B684" s="424">
        <f t="shared" si="43"/>
        <v>204372726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Дивелъпмънт Асетс АД</v>
      </c>
      <c r="B685" s="424">
        <f t="shared" si="43"/>
        <v>204372726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Дивелъпмънт Асетс АД</v>
      </c>
      <c r="B686" s="424">
        <f t="shared" si="43"/>
        <v>204372726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Дивелъпмънт Асетс АД</v>
      </c>
      <c r="B687" s="424">
        <f t="shared" si="43"/>
        <v>204372726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Дивелъпмънт Асетс АД</v>
      </c>
      <c r="B688" s="424">
        <f t="shared" si="43"/>
        <v>204372726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Дивелъпмънт Асетс АД</v>
      </c>
      <c r="B689" s="424">
        <f t="shared" si="43"/>
        <v>204372726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Дивелъпмънт Асетс АД</v>
      </c>
      <c r="B690" s="424">
        <f t="shared" si="43"/>
        <v>204372726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Дивелъпмънт Асетс АД</v>
      </c>
      <c r="B691" s="424">
        <f t="shared" si="43"/>
        <v>204372726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Дивелъпмънт Асетс АД</v>
      </c>
      <c r="B692" s="424">
        <f t="shared" si="43"/>
        <v>204372726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Дивелъпмънт Асетс АД</v>
      </c>
      <c r="B693" s="424">
        <f t="shared" si="43"/>
        <v>204372726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Дивелъпмънт Асетс АД</v>
      </c>
      <c r="B694" s="424">
        <f t="shared" si="43"/>
        <v>204372726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Дивелъпмънт Асетс АД</v>
      </c>
      <c r="B695" s="424">
        <f t="shared" si="43"/>
        <v>204372726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Дивелъпмънт Асетс АД</v>
      </c>
      <c r="B696" s="424">
        <f t="shared" si="43"/>
        <v>204372726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Дивелъпмънт Асетс АД</v>
      </c>
      <c r="B697" s="424">
        <f t="shared" si="43"/>
        <v>204372726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Дивелъпмънт Асетс АД</v>
      </c>
      <c r="B698" s="424">
        <f t="shared" si="43"/>
        <v>204372726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Дивелъпмънт Асетс АД</v>
      </c>
      <c r="B699" s="424">
        <f t="shared" si="43"/>
        <v>204372726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Дивелъпмънт Асетс АД</v>
      </c>
      <c r="B700" s="424">
        <f t="shared" si="43"/>
        <v>204372726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Дивелъпмънт Асетс АД</v>
      </c>
      <c r="B701" s="424">
        <f t="shared" si="43"/>
        <v>204372726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Дивелъпмънт Асетс АД</v>
      </c>
      <c r="B702" s="424">
        <f t="shared" si="43"/>
        <v>204372726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Дивелъпмънт Асетс АД</v>
      </c>
      <c r="B703" s="424">
        <f t="shared" si="43"/>
        <v>204372726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Дивелъпмънт Асетс АД</v>
      </c>
      <c r="B704" s="424">
        <f t="shared" si="43"/>
        <v>204372726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Дивелъпмънт Асетс АД</v>
      </c>
      <c r="B705" s="424">
        <f t="shared" si="43"/>
        <v>204372726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Дивелъпмънт Асетс АД</v>
      </c>
      <c r="B706" s="424">
        <f t="shared" si="43"/>
        <v>204372726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Дивелъпмънт Асетс АД</v>
      </c>
      <c r="B707" s="424">
        <f t="shared" si="43"/>
        <v>204372726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Дивелъпмънт Асетс АД</v>
      </c>
      <c r="B708" s="424">
        <f t="shared" si="43"/>
        <v>204372726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Дивелъпмънт Асетс АД</v>
      </c>
      <c r="B709" s="424">
        <f t="shared" si="43"/>
        <v>204372726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Дивелъпмънт Асетс АД</v>
      </c>
      <c r="B710" s="424">
        <f t="shared" si="43"/>
        <v>204372726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Дивелъпмънт Асетс АД</v>
      </c>
      <c r="B711" s="424">
        <f t="shared" si="43"/>
        <v>204372726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Дивелъпмънт Асетс АД</v>
      </c>
      <c r="B712" s="424">
        <f t="shared" si="43"/>
        <v>204372726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Дивелъпмънт Асетс АД</v>
      </c>
      <c r="B713" s="424">
        <f t="shared" si="43"/>
        <v>204372726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Дивелъпмънт Асетс АД</v>
      </c>
      <c r="B714" s="424">
        <f t="shared" si="43"/>
        <v>204372726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Дивелъпмънт Асетс АД</v>
      </c>
      <c r="B715" s="424">
        <f t="shared" si="43"/>
        <v>204372726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Дивелъпмънт Асетс АД</v>
      </c>
      <c r="B716" s="424">
        <f t="shared" si="43"/>
        <v>204372726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Дивелъпмънт Асетс АД</v>
      </c>
      <c r="B717" s="424">
        <f t="shared" ref="B717:B780" si="46">pdeBulstat</f>
        <v>204372726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Дивелъпмънт Асетс АД</v>
      </c>
      <c r="B718" s="424">
        <f t="shared" si="46"/>
        <v>204372726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Дивелъпмънт Асетс АД</v>
      </c>
      <c r="B719" s="424">
        <f t="shared" si="46"/>
        <v>204372726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Дивелъпмънт Асетс АД</v>
      </c>
      <c r="B720" s="424">
        <f t="shared" si="46"/>
        <v>204372726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Дивелъпмънт Асетс АД</v>
      </c>
      <c r="B721" s="424">
        <f t="shared" si="46"/>
        <v>204372726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Дивелъпмънт Асетс АД</v>
      </c>
      <c r="B722" s="424">
        <f t="shared" si="46"/>
        <v>204372726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Дивелъпмънт Асетс АД</v>
      </c>
      <c r="B723" s="424">
        <f t="shared" si="46"/>
        <v>204372726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Дивелъпмънт Асетс АД</v>
      </c>
      <c r="B724" s="424">
        <f t="shared" si="46"/>
        <v>204372726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Дивелъпмънт Асетс АД</v>
      </c>
      <c r="B725" s="424">
        <f t="shared" si="46"/>
        <v>204372726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Дивелъпмънт Асетс АД</v>
      </c>
      <c r="B726" s="424">
        <f t="shared" si="46"/>
        <v>204372726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Дивелъпмънт Асетс АД</v>
      </c>
      <c r="B727" s="424">
        <f t="shared" si="46"/>
        <v>204372726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Дивелъпмънт Асетс АД</v>
      </c>
      <c r="B728" s="424">
        <f t="shared" si="46"/>
        <v>204372726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Дивелъпмънт Асетс АД</v>
      </c>
      <c r="B729" s="424">
        <f t="shared" si="46"/>
        <v>204372726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Дивелъпмънт Асетс АД</v>
      </c>
      <c r="B730" s="424">
        <f t="shared" si="46"/>
        <v>204372726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Дивелъпмънт Асетс АД</v>
      </c>
      <c r="B731" s="424">
        <f t="shared" si="46"/>
        <v>204372726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Дивелъпмънт Асетс АД</v>
      </c>
      <c r="B732" s="424">
        <f t="shared" si="46"/>
        <v>204372726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Дивелъпмънт Асетс АД</v>
      </c>
      <c r="B733" s="424">
        <f t="shared" si="46"/>
        <v>204372726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Дивелъпмънт Асетс АД</v>
      </c>
      <c r="B734" s="424">
        <f t="shared" si="46"/>
        <v>204372726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Дивелъпмънт Асетс АД</v>
      </c>
      <c r="B735" s="424">
        <f t="shared" si="46"/>
        <v>204372726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Дивелъпмънт Асетс АД</v>
      </c>
      <c r="B736" s="424">
        <f t="shared" si="46"/>
        <v>204372726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Дивелъпмънт Асетс АД</v>
      </c>
      <c r="B737" s="424">
        <f t="shared" si="46"/>
        <v>204372726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Дивелъпмънт Асетс АД</v>
      </c>
      <c r="B738" s="424">
        <f t="shared" si="46"/>
        <v>204372726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Дивелъпмънт Асетс АД</v>
      </c>
      <c r="B739" s="424">
        <f t="shared" si="46"/>
        <v>204372726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Дивелъпмънт Асетс АД</v>
      </c>
      <c r="B740" s="424">
        <f t="shared" si="46"/>
        <v>204372726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Дивелъпмънт Асетс АД</v>
      </c>
      <c r="B741" s="424">
        <f t="shared" si="46"/>
        <v>204372726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Дивелъпмънт Асетс АД</v>
      </c>
      <c r="B742" s="424">
        <f t="shared" si="46"/>
        <v>204372726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Дивелъпмънт Асетс АД</v>
      </c>
      <c r="B743" s="424">
        <f t="shared" si="46"/>
        <v>204372726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Дивелъпмънт Асетс АД</v>
      </c>
      <c r="B744" s="424">
        <f t="shared" si="46"/>
        <v>204372726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Дивелъпмънт Асетс АД</v>
      </c>
      <c r="B745" s="424">
        <f t="shared" si="46"/>
        <v>204372726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Дивелъпмънт Асетс АД</v>
      </c>
      <c r="B746" s="424">
        <f t="shared" si="46"/>
        <v>204372726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Дивелъпмънт Асетс АД</v>
      </c>
      <c r="B747" s="424">
        <f t="shared" si="46"/>
        <v>204372726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Дивелъпмънт Асетс АД</v>
      </c>
      <c r="B748" s="424">
        <f t="shared" si="46"/>
        <v>204372726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Дивелъпмънт Асетс АД</v>
      </c>
      <c r="B749" s="424">
        <f t="shared" si="46"/>
        <v>204372726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Дивелъпмънт Асетс АД</v>
      </c>
      <c r="B750" s="424">
        <f t="shared" si="46"/>
        <v>204372726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Дивелъпмънт Асетс АД</v>
      </c>
      <c r="B751" s="424">
        <f t="shared" si="46"/>
        <v>204372726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Дивелъпмънт Асетс АД</v>
      </c>
      <c r="B752" s="424">
        <f t="shared" si="46"/>
        <v>204372726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Дивелъпмънт Асетс АД</v>
      </c>
      <c r="B753" s="424">
        <f t="shared" si="46"/>
        <v>204372726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Дивелъпмънт Асетс АД</v>
      </c>
      <c r="B754" s="424">
        <f t="shared" si="46"/>
        <v>204372726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Дивелъпмънт Асетс АД</v>
      </c>
      <c r="B755" s="424">
        <f t="shared" si="46"/>
        <v>204372726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Дивелъпмънт Асетс АД</v>
      </c>
      <c r="B756" s="424">
        <f t="shared" si="46"/>
        <v>204372726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Дивелъпмънт Асетс АД</v>
      </c>
      <c r="B757" s="424">
        <f t="shared" si="46"/>
        <v>204372726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Дивелъпмънт Асетс АД</v>
      </c>
      <c r="B758" s="424">
        <f t="shared" si="46"/>
        <v>204372726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Дивелъпмънт Асетс АД</v>
      </c>
      <c r="B759" s="424">
        <f t="shared" si="46"/>
        <v>204372726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Дивелъпмънт Асетс АД</v>
      </c>
      <c r="B760" s="424">
        <f t="shared" si="46"/>
        <v>204372726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Дивелъпмънт Асетс АД</v>
      </c>
      <c r="B761" s="424">
        <f t="shared" si="46"/>
        <v>204372726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Дивелъпмънт Асетс АД</v>
      </c>
      <c r="B762" s="424">
        <f t="shared" si="46"/>
        <v>204372726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Дивелъпмънт Асетс АД</v>
      </c>
      <c r="B763" s="424">
        <f t="shared" si="46"/>
        <v>204372726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Дивелъпмънт Асетс АД</v>
      </c>
      <c r="B764" s="424">
        <f t="shared" si="46"/>
        <v>204372726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Дивелъпмънт Асетс АД</v>
      </c>
      <c r="B765" s="424">
        <f t="shared" si="46"/>
        <v>204372726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Дивелъпмънт Асетс АД</v>
      </c>
      <c r="B766" s="424">
        <f t="shared" si="46"/>
        <v>204372726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Дивелъпмънт Асетс АД</v>
      </c>
      <c r="B767" s="424">
        <f t="shared" si="46"/>
        <v>204372726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Дивелъпмънт Асетс АД</v>
      </c>
      <c r="B768" s="424">
        <f t="shared" si="46"/>
        <v>204372726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Дивелъпмънт Асетс АД</v>
      </c>
      <c r="B769" s="424">
        <f t="shared" si="46"/>
        <v>204372726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Дивелъпмънт Асетс АД</v>
      </c>
      <c r="B770" s="424">
        <f t="shared" si="46"/>
        <v>204372726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Дивелъпмънт Асетс АД</v>
      </c>
      <c r="B771" s="424">
        <f t="shared" si="46"/>
        <v>204372726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Дивелъпмънт Асетс АД</v>
      </c>
      <c r="B772" s="424">
        <f t="shared" si="46"/>
        <v>204372726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Дивелъпмънт Асетс АД</v>
      </c>
      <c r="B773" s="424">
        <f t="shared" si="46"/>
        <v>204372726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Дивелъпмънт Асетс АД</v>
      </c>
      <c r="B774" s="424">
        <f t="shared" si="46"/>
        <v>204372726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Дивелъпмънт Асетс АД</v>
      </c>
      <c r="B775" s="424">
        <f t="shared" si="46"/>
        <v>204372726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Дивелъпмънт Асетс АД</v>
      </c>
      <c r="B776" s="424">
        <f t="shared" si="46"/>
        <v>204372726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Дивелъпмънт Асетс АД</v>
      </c>
      <c r="B777" s="424">
        <f t="shared" si="46"/>
        <v>204372726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Дивелъпмънт Асетс АД</v>
      </c>
      <c r="B778" s="424">
        <f t="shared" si="46"/>
        <v>204372726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Дивелъпмънт Асетс АД</v>
      </c>
      <c r="B779" s="424">
        <f t="shared" si="46"/>
        <v>204372726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Дивелъпмънт Асетс АД</v>
      </c>
      <c r="B780" s="424">
        <f t="shared" si="46"/>
        <v>204372726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Дивелъпмънт Асетс АД</v>
      </c>
      <c r="B781" s="424">
        <f t="shared" ref="B781:B844" si="49">pdeBulstat</f>
        <v>204372726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Дивелъпмънт Асетс АД</v>
      </c>
      <c r="B782" s="424">
        <f t="shared" si="49"/>
        <v>204372726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Дивелъпмънт Асетс АД</v>
      </c>
      <c r="B783" s="424">
        <f t="shared" si="49"/>
        <v>204372726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Дивелъпмънт Асетс АД</v>
      </c>
      <c r="B784" s="424">
        <f t="shared" si="49"/>
        <v>204372726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Дивелъпмънт Асетс АД</v>
      </c>
      <c r="B785" s="424">
        <f t="shared" si="49"/>
        <v>204372726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Дивелъпмънт Асетс АД</v>
      </c>
      <c r="B786" s="424">
        <f t="shared" si="49"/>
        <v>204372726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Дивелъпмънт Асетс АД</v>
      </c>
      <c r="B787" s="424">
        <f t="shared" si="49"/>
        <v>204372726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Дивелъпмънт Асетс АД</v>
      </c>
      <c r="B788" s="424">
        <f t="shared" si="49"/>
        <v>204372726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Дивелъпмънт Асетс АД</v>
      </c>
      <c r="B789" s="424">
        <f t="shared" si="49"/>
        <v>204372726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Дивелъпмънт Асетс АД</v>
      </c>
      <c r="B790" s="424">
        <f t="shared" si="49"/>
        <v>204372726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Дивелъпмънт Асетс АД</v>
      </c>
      <c r="B791" s="424">
        <f t="shared" si="49"/>
        <v>204372726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Дивелъпмънт Асетс АД</v>
      </c>
      <c r="B792" s="424">
        <f t="shared" si="49"/>
        <v>204372726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Дивелъпмънт Асетс АД</v>
      </c>
      <c r="B793" s="424">
        <f t="shared" si="49"/>
        <v>204372726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Дивелъпмънт Асетс АД</v>
      </c>
      <c r="B794" s="424">
        <f t="shared" si="49"/>
        <v>204372726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Дивелъпмънт Асетс АД</v>
      </c>
      <c r="B795" s="424">
        <f t="shared" si="49"/>
        <v>204372726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Дивелъпмънт Асетс АД</v>
      </c>
      <c r="B796" s="424">
        <f t="shared" si="49"/>
        <v>204372726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Дивелъпмънт Асетс АД</v>
      </c>
      <c r="B797" s="424">
        <f t="shared" si="49"/>
        <v>204372726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Дивелъпмънт Асетс АД</v>
      </c>
      <c r="B798" s="424">
        <f t="shared" si="49"/>
        <v>204372726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Дивелъпмънт Асетс АД</v>
      </c>
      <c r="B799" s="424">
        <f t="shared" si="49"/>
        <v>204372726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Дивелъпмънт Асетс АД</v>
      </c>
      <c r="B800" s="424">
        <f t="shared" si="49"/>
        <v>204372726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Дивелъпмънт Асетс АД</v>
      </c>
      <c r="B801" s="424">
        <f t="shared" si="49"/>
        <v>204372726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Дивелъпмънт Асетс АД</v>
      </c>
      <c r="B802" s="424">
        <f t="shared" si="49"/>
        <v>204372726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Дивелъпмънт Асетс АД</v>
      </c>
      <c r="B803" s="424">
        <f t="shared" si="49"/>
        <v>204372726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Дивелъпмънт Асетс АД</v>
      </c>
      <c r="B804" s="424">
        <f t="shared" si="49"/>
        <v>204372726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Дивелъпмънт Асетс АД</v>
      </c>
      <c r="B805" s="424">
        <f t="shared" si="49"/>
        <v>204372726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Дивелъпмънт Асетс АД</v>
      </c>
      <c r="B806" s="424">
        <f t="shared" si="49"/>
        <v>204372726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Дивелъпмънт Асетс АД</v>
      </c>
      <c r="B807" s="424">
        <f t="shared" si="49"/>
        <v>204372726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Дивелъпмънт Асетс АД</v>
      </c>
      <c r="B808" s="424">
        <f t="shared" si="49"/>
        <v>204372726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Дивелъпмънт Асетс АД</v>
      </c>
      <c r="B809" s="424">
        <f t="shared" si="49"/>
        <v>204372726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Дивелъпмънт Асетс АД</v>
      </c>
      <c r="B810" s="424">
        <f t="shared" si="49"/>
        <v>204372726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Дивелъпмънт Асетс АД</v>
      </c>
      <c r="B811" s="424">
        <f t="shared" si="49"/>
        <v>204372726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Дивелъпмънт Асетс АД</v>
      </c>
      <c r="B812" s="424">
        <f t="shared" si="49"/>
        <v>204372726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Дивелъпмънт Асетс АД</v>
      </c>
      <c r="B813" s="424">
        <f t="shared" si="49"/>
        <v>204372726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Дивелъпмънт Асетс АД</v>
      </c>
      <c r="B814" s="424">
        <f t="shared" si="49"/>
        <v>204372726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Дивелъпмънт Асетс АД</v>
      </c>
      <c r="B815" s="424">
        <f t="shared" si="49"/>
        <v>204372726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Дивелъпмънт Асетс АД</v>
      </c>
      <c r="B816" s="424">
        <f t="shared" si="49"/>
        <v>204372726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Дивелъпмънт Асетс АД</v>
      </c>
      <c r="B817" s="424">
        <f t="shared" si="49"/>
        <v>204372726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Дивелъпмънт Асетс АД</v>
      </c>
      <c r="B818" s="424">
        <f t="shared" si="49"/>
        <v>204372726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Дивелъпмънт Асетс АД</v>
      </c>
      <c r="B819" s="424">
        <f t="shared" si="49"/>
        <v>204372726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Дивелъпмънт Асетс АД</v>
      </c>
      <c r="B820" s="424">
        <f t="shared" si="49"/>
        <v>204372726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Дивелъпмънт Асетс АД</v>
      </c>
      <c r="B821" s="424">
        <f t="shared" si="49"/>
        <v>204372726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Дивелъпмънт Асетс АД</v>
      </c>
      <c r="B822" s="424">
        <f t="shared" si="49"/>
        <v>204372726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Дивелъпмънт Асетс АД</v>
      </c>
      <c r="B823" s="424">
        <f t="shared" si="49"/>
        <v>204372726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Дивелъпмънт Асетс АД</v>
      </c>
      <c r="B824" s="424">
        <f t="shared" si="49"/>
        <v>204372726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Дивелъпмънт Асетс АД</v>
      </c>
      <c r="B825" s="424">
        <f t="shared" si="49"/>
        <v>204372726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Дивелъпмънт Асетс АД</v>
      </c>
      <c r="B826" s="424">
        <f t="shared" si="49"/>
        <v>204372726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Дивелъпмънт Асетс АД</v>
      </c>
      <c r="B827" s="424">
        <f t="shared" si="49"/>
        <v>204372726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Дивелъпмънт Асетс АД</v>
      </c>
      <c r="B828" s="424">
        <f t="shared" si="49"/>
        <v>204372726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Дивелъпмънт Асетс АД</v>
      </c>
      <c r="B829" s="424">
        <f t="shared" si="49"/>
        <v>204372726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Дивелъпмънт Асетс АД</v>
      </c>
      <c r="B830" s="424">
        <f t="shared" si="49"/>
        <v>204372726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Дивелъпмънт Асетс АД</v>
      </c>
      <c r="B831" s="424">
        <f t="shared" si="49"/>
        <v>204372726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Дивелъпмънт Асетс АД</v>
      </c>
      <c r="B832" s="424">
        <f t="shared" si="49"/>
        <v>204372726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Дивелъпмънт Асетс АД</v>
      </c>
      <c r="B833" s="424">
        <f t="shared" si="49"/>
        <v>204372726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Дивелъпмънт Асетс АД</v>
      </c>
      <c r="B834" s="424">
        <f t="shared" si="49"/>
        <v>204372726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Дивелъпмънт Асетс АД</v>
      </c>
      <c r="B835" s="424">
        <f t="shared" si="49"/>
        <v>204372726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Дивелъпмънт Асетс АД</v>
      </c>
      <c r="B836" s="424">
        <f t="shared" si="49"/>
        <v>204372726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Дивелъпмънт Асетс АД</v>
      </c>
      <c r="B837" s="424">
        <f t="shared" si="49"/>
        <v>204372726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Дивелъпмънт Асетс АД</v>
      </c>
      <c r="B838" s="424">
        <f t="shared" si="49"/>
        <v>204372726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Дивелъпмънт Асетс АД</v>
      </c>
      <c r="B839" s="424">
        <f t="shared" si="49"/>
        <v>204372726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Дивелъпмънт Асетс АД</v>
      </c>
      <c r="B840" s="424">
        <f t="shared" si="49"/>
        <v>204372726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Дивелъпмънт Асетс АД</v>
      </c>
      <c r="B841" s="424">
        <f t="shared" si="49"/>
        <v>204372726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Дивелъпмънт Асетс АД</v>
      </c>
      <c r="B842" s="424">
        <f t="shared" si="49"/>
        <v>204372726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Дивелъпмънт Асетс АД</v>
      </c>
      <c r="B843" s="424">
        <f t="shared" si="49"/>
        <v>204372726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Дивелъпмънт Асетс АД</v>
      </c>
      <c r="B844" s="424">
        <f t="shared" si="49"/>
        <v>204372726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Дивелъпмънт Асетс АД</v>
      </c>
      <c r="B845" s="424">
        <f t="shared" ref="B845:B910" si="52">pdeBulstat</f>
        <v>204372726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Дивелъпмънт Асетс АД</v>
      </c>
      <c r="B846" s="424">
        <f t="shared" si="52"/>
        <v>204372726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Дивелъпмънт Асетс АД</v>
      </c>
      <c r="B847" s="424">
        <f t="shared" si="52"/>
        <v>204372726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Дивелъпмънт Асетс АД</v>
      </c>
      <c r="B848" s="424">
        <f t="shared" si="52"/>
        <v>204372726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Дивелъпмънт Асетс АД</v>
      </c>
      <c r="B849" s="424">
        <f t="shared" si="52"/>
        <v>204372726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Дивелъпмънт Асетс АД</v>
      </c>
      <c r="B850" s="424">
        <f t="shared" si="52"/>
        <v>204372726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Дивелъпмънт Асетс АД</v>
      </c>
      <c r="B851" s="424">
        <f t="shared" si="52"/>
        <v>204372726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Дивелъпмънт Асетс АД</v>
      </c>
      <c r="B852" s="424">
        <f t="shared" si="52"/>
        <v>204372726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Дивелъпмънт Асетс АД</v>
      </c>
      <c r="B853" s="424">
        <f t="shared" si="52"/>
        <v>204372726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Дивелъпмънт Асетс АД</v>
      </c>
      <c r="B854" s="424">
        <f t="shared" si="52"/>
        <v>204372726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Дивелъпмънт Асетс АД</v>
      </c>
      <c r="B855" s="424">
        <f t="shared" si="52"/>
        <v>204372726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Дивелъпмънт Асетс АД</v>
      </c>
      <c r="B856" s="424">
        <f t="shared" si="52"/>
        <v>204372726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Дивелъпмънт Асетс АД</v>
      </c>
      <c r="B857" s="424">
        <f t="shared" si="52"/>
        <v>204372726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Дивелъпмънт Асетс АД</v>
      </c>
      <c r="B858" s="424">
        <f t="shared" si="52"/>
        <v>204372726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Дивелъпмънт Асетс АД</v>
      </c>
      <c r="B859" s="424">
        <f t="shared" si="52"/>
        <v>204372726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Дивелъпмънт Асетс АД</v>
      </c>
      <c r="B860" s="424">
        <f t="shared" si="52"/>
        <v>204372726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Дивелъпмънт Асетс АД</v>
      </c>
      <c r="B861" s="424">
        <f t="shared" si="52"/>
        <v>204372726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Дивелъпмънт Асетс АД</v>
      </c>
      <c r="B862" s="424">
        <f t="shared" si="52"/>
        <v>204372726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Дивелъпмънт Асетс АД</v>
      </c>
      <c r="B863" s="424">
        <f t="shared" si="52"/>
        <v>204372726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Дивелъпмънт Асетс АД</v>
      </c>
      <c r="B864" s="424">
        <f t="shared" si="52"/>
        <v>204372726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Дивелъпмънт Асетс АД</v>
      </c>
      <c r="B865" s="424">
        <f t="shared" si="52"/>
        <v>204372726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Дивелъпмънт Асетс АД</v>
      </c>
      <c r="B866" s="424">
        <f t="shared" si="52"/>
        <v>204372726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Дивелъпмънт Асетс АД</v>
      </c>
      <c r="B867" s="424">
        <f t="shared" si="52"/>
        <v>204372726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Дивелъпмънт Асетс АД</v>
      </c>
      <c r="B868" s="424">
        <f t="shared" si="52"/>
        <v>204372726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Дивелъпмънт Асетс АД</v>
      </c>
      <c r="B869" s="424">
        <f t="shared" si="52"/>
        <v>204372726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Дивелъпмънт Асетс АД</v>
      </c>
      <c r="B870" s="424">
        <f t="shared" si="52"/>
        <v>204372726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Дивелъпмънт Асетс АД</v>
      </c>
      <c r="B871" s="424">
        <f t="shared" si="52"/>
        <v>204372726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Дивелъпмънт Асетс АД</v>
      </c>
      <c r="B872" s="424">
        <f t="shared" si="52"/>
        <v>204372726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Дивелъпмънт Асетс АД</v>
      </c>
      <c r="B873" s="424">
        <f t="shared" si="52"/>
        <v>204372726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Дивелъпмънт Асетс АД</v>
      </c>
      <c r="B874" s="424">
        <f t="shared" si="52"/>
        <v>204372726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Дивелъпмънт Асетс АД</v>
      </c>
      <c r="B875" s="424">
        <f t="shared" si="52"/>
        <v>204372726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Дивелъпмънт Асетс АД</v>
      </c>
      <c r="B876" s="424">
        <f t="shared" si="52"/>
        <v>204372726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Дивелъпмънт Асетс АД</v>
      </c>
      <c r="B877" s="424">
        <f t="shared" si="52"/>
        <v>204372726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Дивелъпмънт Асетс АД</v>
      </c>
      <c r="B878" s="424">
        <f t="shared" si="52"/>
        <v>204372726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Дивелъпмънт Асетс АД</v>
      </c>
      <c r="B879" s="424">
        <f t="shared" si="52"/>
        <v>204372726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Дивелъпмънт Асетс АД</v>
      </c>
      <c r="B880" s="424">
        <f t="shared" si="52"/>
        <v>204372726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Дивелъпмънт Асетс АД</v>
      </c>
      <c r="B881" s="424">
        <f t="shared" si="52"/>
        <v>204372726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Дивелъпмънт Асетс АД</v>
      </c>
      <c r="B882" s="424">
        <f t="shared" si="52"/>
        <v>204372726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Дивелъпмънт Асетс АД</v>
      </c>
      <c r="B883" s="424">
        <f t="shared" si="52"/>
        <v>204372726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Дивелъпмънт Асетс АД</v>
      </c>
      <c r="B884" s="424">
        <f t="shared" si="52"/>
        <v>204372726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Дивелъпмънт Асетс АД</v>
      </c>
      <c r="B885" s="424">
        <f t="shared" si="52"/>
        <v>204372726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Дивелъпмънт Асетс АД</v>
      </c>
      <c r="B886" s="424">
        <f t="shared" si="52"/>
        <v>204372726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Дивелъпмънт Асетс АД</v>
      </c>
      <c r="B887" s="424">
        <f t="shared" si="52"/>
        <v>204372726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Дивелъпмънт Асетс АД</v>
      </c>
      <c r="B888" s="424">
        <f t="shared" si="52"/>
        <v>204372726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Дивелъпмънт Асетс АД</v>
      </c>
      <c r="B889" s="424">
        <f t="shared" si="52"/>
        <v>204372726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Дивелъпмънт Асетс АД</v>
      </c>
      <c r="B890" s="424">
        <f t="shared" si="52"/>
        <v>204372726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Дивелъпмънт Асетс АД</v>
      </c>
      <c r="B891" s="424">
        <f t="shared" si="52"/>
        <v>204372726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Дивелъпмънт Асетс АД</v>
      </c>
      <c r="B892" s="424">
        <f t="shared" si="52"/>
        <v>204372726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Дивелъпмънт Асетс АД</v>
      </c>
      <c r="B893" s="424">
        <f t="shared" si="52"/>
        <v>204372726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Дивелъпмънт Асетс АД</v>
      </c>
      <c r="B894" s="424">
        <f t="shared" si="52"/>
        <v>204372726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Дивелъпмънт Асетс АД</v>
      </c>
      <c r="B895" s="424">
        <f t="shared" si="52"/>
        <v>204372726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Дивелъпмънт Асетс АД</v>
      </c>
      <c r="B896" s="424">
        <f t="shared" si="52"/>
        <v>204372726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Дивелъпмънт Асетс АД</v>
      </c>
      <c r="B897" s="424">
        <f t="shared" si="52"/>
        <v>204372726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Дивелъпмънт Асетс АД</v>
      </c>
      <c r="B898" s="424">
        <f t="shared" si="52"/>
        <v>204372726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Дивелъпмънт Асетс АД</v>
      </c>
      <c r="B899" s="424">
        <f t="shared" si="52"/>
        <v>204372726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Дивелъпмънт Асетс АД</v>
      </c>
      <c r="B900" s="424">
        <f t="shared" si="52"/>
        <v>204372726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Дивелъпмънт Асетс АД</v>
      </c>
      <c r="B901" s="424">
        <f t="shared" si="52"/>
        <v>204372726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Дивелъпмънт Асетс АД</v>
      </c>
      <c r="B902" s="424">
        <f t="shared" si="52"/>
        <v>204372726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Дивелъпмънт Асетс АД</v>
      </c>
      <c r="B903" s="424">
        <f t="shared" si="52"/>
        <v>204372726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Дивелъпмънт Асетс АД</v>
      </c>
      <c r="B904" s="424">
        <f t="shared" si="52"/>
        <v>204372726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Дивелъпмънт Асетс АД</v>
      </c>
      <c r="B905" s="424">
        <f t="shared" si="52"/>
        <v>204372726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Дивелъпмънт Асетс АД</v>
      </c>
      <c r="B906" s="424">
        <f t="shared" si="52"/>
        <v>204372726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Дивелъпмънт Асетс АД</v>
      </c>
      <c r="B907" s="424">
        <f t="shared" si="52"/>
        <v>204372726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Дивелъпмънт Асетс АД</v>
      </c>
      <c r="B908" s="424">
        <f t="shared" si="52"/>
        <v>204372726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Дивелъпмънт Асетс АД</v>
      </c>
      <c r="B909" s="424">
        <f t="shared" si="52"/>
        <v>204372726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Дивелъпмънт Асетс АД</v>
      </c>
      <c r="B910" s="424">
        <f t="shared" si="52"/>
        <v>204372726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49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Дивелъпмънт Асетс АД</v>
      </c>
      <c r="B912" s="424">
        <f t="shared" ref="B912:B975" si="55">pdeBulstat</f>
        <v>204372726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Дивелъпмънт Асетс АД</v>
      </c>
      <c r="B913" s="424">
        <f t="shared" si="55"/>
        <v>204372726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Дивелъпмънт Асетс АД</v>
      </c>
      <c r="B914" s="424">
        <f t="shared" si="55"/>
        <v>204372726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Дивелъпмънт Асетс АД</v>
      </c>
      <c r="B915" s="424">
        <f t="shared" si="55"/>
        <v>204372726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Дивелъпмънт Асетс АД</v>
      </c>
      <c r="B916" s="424">
        <f t="shared" si="55"/>
        <v>204372726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Дивелъпмънт Асетс АД</v>
      </c>
      <c r="B917" s="424">
        <f t="shared" si="55"/>
        <v>204372726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Дивелъпмънт Асетс АД</v>
      </c>
      <c r="B918" s="424">
        <f t="shared" si="55"/>
        <v>204372726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Дивелъпмънт Асетс АД</v>
      </c>
      <c r="B919" s="424">
        <f t="shared" si="55"/>
        <v>204372726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Дивелъпмънт Асетс АД</v>
      </c>
      <c r="B920" s="424">
        <f t="shared" si="55"/>
        <v>204372726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Дивелъпмънт Асетс АД</v>
      </c>
      <c r="B921" s="424">
        <f t="shared" si="55"/>
        <v>204372726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Дивелъпмънт Асетс АД</v>
      </c>
      <c r="B922" s="424">
        <f t="shared" si="55"/>
        <v>204372726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Дивелъпмънт Асетс АД</v>
      </c>
      <c r="B923" s="424">
        <f t="shared" si="55"/>
        <v>204372726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Дивелъпмънт Асетс АД</v>
      </c>
      <c r="B924" s="424">
        <f t="shared" si="55"/>
        <v>204372726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Дивелъпмънт Асетс АД</v>
      </c>
      <c r="B925" s="424">
        <f t="shared" si="55"/>
        <v>204372726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Дивелъпмънт Асетс АД</v>
      </c>
      <c r="B926" s="424">
        <f t="shared" si="55"/>
        <v>204372726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Дивелъпмънт Асетс АД</v>
      </c>
      <c r="B927" s="424">
        <f t="shared" si="55"/>
        <v>204372726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Дивелъпмънт Асетс АД</v>
      </c>
      <c r="B928" s="424">
        <f t="shared" si="55"/>
        <v>204372726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Дивелъпмънт Асетс АД</v>
      </c>
      <c r="B929" s="424">
        <f t="shared" si="55"/>
        <v>204372726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Дивелъпмънт Асетс АД</v>
      </c>
      <c r="B930" s="424">
        <f t="shared" si="55"/>
        <v>204372726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Дивелъпмънт Асетс АД</v>
      </c>
      <c r="B931" s="424">
        <f t="shared" si="55"/>
        <v>204372726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Дивелъпмънт Асетс АД</v>
      </c>
      <c r="B932" s="424">
        <f t="shared" si="55"/>
        <v>204372726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Дивелъпмънт Асетс АД</v>
      </c>
      <c r="B933" s="424">
        <f t="shared" si="55"/>
        <v>204372726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Дивелъпмънт Асетс АД</v>
      </c>
      <c r="B934" s="424">
        <f t="shared" si="55"/>
        <v>204372726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Дивелъпмънт Асетс АД</v>
      </c>
      <c r="B935" s="424">
        <f t="shared" si="55"/>
        <v>204372726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Дивелъпмънт Асетс АД</v>
      </c>
      <c r="B936" s="424">
        <f t="shared" si="55"/>
        <v>204372726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Дивелъпмънт Асетс АД</v>
      </c>
      <c r="B937" s="424">
        <f t="shared" si="55"/>
        <v>204372726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Дивелъпмънт Асетс АД</v>
      </c>
      <c r="B938" s="424">
        <f t="shared" si="55"/>
        <v>204372726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Дивелъпмънт Асетс АД</v>
      </c>
      <c r="B939" s="424">
        <f t="shared" si="55"/>
        <v>204372726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Дивелъпмънт Асетс АД</v>
      </c>
      <c r="B940" s="424">
        <f t="shared" si="55"/>
        <v>204372726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Дивелъпмънт Асетс АД</v>
      </c>
      <c r="B941" s="424">
        <f t="shared" si="55"/>
        <v>204372726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Дивелъпмънт Асетс АД</v>
      </c>
      <c r="B942" s="424">
        <f t="shared" si="55"/>
        <v>204372726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Дивелъпмънт Асетс АД</v>
      </c>
      <c r="B943" s="424">
        <f t="shared" si="55"/>
        <v>204372726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Дивелъпмънт Асетс АД</v>
      </c>
      <c r="B944" s="424">
        <f t="shared" si="55"/>
        <v>204372726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Дивелъпмънт Асетс АД</v>
      </c>
      <c r="B945" s="424">
        <f t="shared" si="55"/>
        <v>204372726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Дивелъпмънт Асетс АД</v>
      </c>
      <c r="B946" s="424">
        <f t="shared" si="55"/>
        <v>204372726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Дивелъпмънт Асетс АД</v>
      </c>
      <c r="B947" s="424">
        <f t="shared" si="55"/>
        <v>204372726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Дивелъпмънт Асетс АД</v>
      </c>
      <c r="B948" s="424">
        <f t="shared" si="55"/>
        <v>204372726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Дивелъпмънт Асетс АД</v>
      </c>
      <c r="B949" s="424">
        <f t="shared" si="55"/>
        <v>204372726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Дивелъпмънт Асетс АД</v>
      </c>
      <c r="B950" s="424">
        <f t="shared" si="55"/>
        <v>204372726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Дивелъпмънт Асетс АД</v>
      </c>
      <c r="B951" s="424">
        <f t="shared" si="55"/>
        <v>204372726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Дивелъпмънт Асетс АД</v>
      </c>
      <c r="B952" s="424">
        <f t="shared" si="55"/>
        <v>204372726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Дивелъпмънт Асетс АД</v>
      </c>
      <c r="B953" s="424">
        <f t="shared" si="55"/>
        <v>204372726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Дивелъпмънт Асетс АД</v>
      </c>
      <c r="B954" s="424">
        <f t="shared" si="55"/>
        <v>204372726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Дивелъпмънт Асетс АД</v>
      </c>
      <c r="B955" s="424">
        <f t="shared" si="55"/>
        <v>204372726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Дивелъпмънт Асетс АД</v>
      </c>
      <c r="B956" s="424">
        <f t="shared" si="55"/>
        <v>204372726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Дивелъпмънт Асетс АД</v>
      </c>
      <c r="B957" s="424">
        <f t="shared" si="55"/>
        <v>204372726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Дивелъпмънт Асетс АД</v>
      </c>
      <c r="B958" s="424">
        <f t="shared" si="55"/>
        <v>204372726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Дивелъпмънт Асетс АД</v>
      </c>
      <c r="B959" s="424">
        <f t="shared" si="55"/>
        <v>204372726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Дивелъпмънт Асетс АД</v>
      </c>
      <c r="B960" s="424">
        <f t="shared" si="55"/>
        <v>204372726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Дивелъпмънт Асетс АД</v>
      </c>
      <c r="B961" s="424">
        <f t="shared" si="55"/>
        <v>204372726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Дивелъпмънт Асетс АД</v>
      </c>
      <c r="B962" s="424">
        <f t="shared" si="55"/>
        <v>204372726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Дивелъпмънт Асетс АД</v>
      </c>
      <c r="B963" s="424">
        <f t="shared" si="55"/>
        <v>204372726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Дивелъпмънт Асетс АД</v>
      </c>
      <c r="B964" s="424">
        <f t="shared" si="55"/>
        <v>204372726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Дивелъпмънт Асетс АД</v>
      </c>
      <c r="B965" s="424">
        <f t="shared" si="55"/>
        <v>204372726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Дивелъпмънт Асетс АД</v>
      </c>
      <c r="B966" s="424">
        <f t="shared" si="55"/>
        <v>204372726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Дивелъпмънт Асетс АД</v>
      </c>
      <c r="B967" s="424">
        <f t="shared" si="55"/>
        <v>204372726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Дивелъпмънт Асетс АД</v>
      </c>
      <c r="B968" s="424">
        <f t="shared" si="55"/>
        <v>204372726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Дивелъпмънт Асетс АД</v>
      </c>
      <c r="B969" s="424">
        <f t="shared" si="55"/>
        <v>204372726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Дивелъпмънт Асетс АД</v>
      </c>
      <c r="B970" s="424">
        <f t="shared" si="55"/>
        <v>204372726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Дивелъпмънт Асетс АД</v>
      </c>
      <c r="B971" s="424">
        <f t="shared" si="55"/>
        <v>204372726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Дивелъпмънт Асетс АД</v>
      </c>
      <c r="B972" s="424">
        <f t="shared" si="55"/>
        <v>204372726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Дивелъпмънт Асетс АД</v>
      </c>
      <c r="B973" s="424">
        <f t="shared" si="55"/>
        <v>204372726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Дивелъпмънт Асетс АД</v>
      </c>
      <c r="B974" s="424">
        <f t="shared" si="55"/>
        <v>204372726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Дивелъпмънт Асетс АД</v>
      </c>
      <c r="B975" s="424">
        <f t="shared" si="55"/>
        <v>204372726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Дивелъпмънт Асетс АД</v>
      </c>
      <c r="B976" s="424">
        <f t="shared" ref="B976:B1039" si="58">pdeBulstat</f>
        <v>204372726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Дивелъпмънт Асетс АД</v>
      </c>
      <c r="B977" s="424">
        <f t="shared" si="58"/>
        <v>204372726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Дивелъпмънт Асетс АД</v>
      </c>
      <c r="B978" s="424">
        <f t="shared" si="58"/>
        <v>204372726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Дивелъпмънт Асетс АД</v>
      </c>
      <c r="B979" s="424">
        <f t="shared" si="58"/>
        <v>204372726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Дивелъпмънт Асетс АД</v>
      </c>
      <c r="B980" s="424">
        <f t="shared" si="58"/>
        <v>204372726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Дивелъпмънт Асетс АД</v>
      </c>
      <c r="B981" s="424">
        <f t="shared" si="58"/>
        <v>204372726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Дивелъпмънт Асетс АД</v>
      </c>
      <c r="B982" s="424">
        <f t="shared" si="58"/>
        <v>204372726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Дивелъпмънт Асетс АД</v>
      </c>
      <c r="B983" s="424">
        <f t="shared" si="58"/>
        <v>204372726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Дивелъпмънт Асетс АД</v>
      </c>
      <c r="B984" s="424">
        <f t="shared" si="58"/>
        <v>204372726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Дивелъпмънт Асетс АД</v>
      </c>
      <c r="B985" s="424">
        <f t="shared" si="58"/>
        <v>204372726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Дивелъпмънт Асетс АД</v>
      </c>
      <c r="B986" s="424">
        <f t="shared" si="58"/>
        <v>204372726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Дивелъпмънт Асетс АД</v>
      </c>
      <c r="B987" s="424">
        <f t="shared" si="58"/>
        <v>204372726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Дивелъпмънт Асетс АД</v>
      </c>
      <c r="B988" s="424">
        <f t="shared" si="58"/>
        <v>204372726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Дивелъпмънт Асетс АД</v>
      </c>
      <c r="B989" s="424">
        <f t="shared" si="58"/>
        <v>204372726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Дивелъпмънт Асетс АД</v>
      </c>
      <c r="B990" s="424">
        <f t="shared" si="58"/>
        <v>204372726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Дивелъпмънт Асетс АД</v>
      </c>
      <c r="B991" s="424">
        <f t="shared" si="58"/>
        <v>204372726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Дивелъпмънт Асетс АД</v>
      </c>
      <c r="B992" s="424">
        <f t="shared" si="58"/>
        <v>204372726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Дивелъпмънт Асетс АД</v>
      </c>
      <c r="B993" s="424">
        <f t="shared" si="58"/>
        <v>204372726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Дивелъпмънт Асетс АД</v>
      </c>
      <c r="B994" s="424">
        <f t="shared" si="58"/>
        <v>204372726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Дивелъпмънт Асетс АД</v>
      </c>
      <c r="B995" s="424">
        <f t="shared" si="58"/>
        <v>204372726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Дивелъпмънт Асетс АД</v>
      </c>
      <c r="B996" s="424">
        <f t="shared" si="58"/>
        <v>204372726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Дивелъпмънт Асетс АД</v>
      </c>
      <c r="B997" s="424">
        <f t="shared" si="58"/>
        <v>204372726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Дивелъпмънт Асетс АД</v>
      </c>
      <c r="B998" s="424">
        <f t="shared" si="58"/>
        <v>204372726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Дивелъпмънт Асетс АД</v>
      </c>
      <c r="B999" s="424">
        <f t="shared" si="58"/>
        <v>204372726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Дивелъпмънт Асетс АД</v>
      </c>
      <c r="B1000" s="424">
        <f t="shared" si="58"/>
        <v>204372726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Дивелъпмънт Асетс АД</v>
      </c>
      <c r="B1001" s="424">
        <f t="shared" si="58"/>
        <v>204372726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Дивелъпмънт Асетс АД</v>
      </c>
      <c r="B1002" s="424">
        <f t="shared" si="58"/>
        <v>204372726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Дивелъпмънт Асетс АД</v>
      </c>
      <c r="B1003" s="424">
        <f t="shared" si="58"/>
        <v>204372726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Дивелъпмънт Асетс АД</v>
      </c>
      <c r="B1004" s="424">
        <f t="shared" si="58"/>
        <v>204372726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Дивелъпмънт Асетс АД</v>
      </c>
      <c r="B1005" s="424">
        <f t="shared" si="58"/>
        <v>204372726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Дивелъпмънт Асетс АД</v>
      </c>
      <c r="B1006" s="424">
        <f t="shared" si="58"/>
        <v>204372726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Дивелъпмънт Асетс АД</v>
      </c>
      <c r="B1007" s="424">
        <f t="shared" si="58"/>
        <v>204372726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Дивелъпмънт Асетс АД</v>
      </c>
      <c r="B1008" s="424">
        <f t="shared" si="58"/>
        <v>204372726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Дивелъпмънт Асетс АД</v>
      </c>
      <c r="B1009" s="424">
        <f t="shared" si="58"/>
        <v>204372726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Дивелъпмънт Асетс АД</v>
      </c>
      <c r="B1010" s="424">
        <f t="shared" si="58"/>
        <v>204372726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Дивелъпмънт Асетс АД</v>
      </c>
      <c r="B1011" s="424">
        <f t="shared" si="58"/>
        <v>204372726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Дивелъпмънт Асетс АД</v>
      </c>
      <c r="B1012" s="424">
        <f t="shared" si="58"/>
        <v>204372726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Дивелъпмънт Асетс АД</v>
      </c>
      <c r="B1013" s="424">
        <f t="shared" si="58"/>
        <v>204372726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Дивелъпмънт Асетс АД</v>
      </c>
      <c r="B1014" s="424">
        <f t="shared" si="58"/>
        <v>204372726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Дивелъпмънт Асетс АД</v>
      </c>
      <c r="B1015" s="424">
        <f t="shared" si="58"/>
        <v>204372726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Дивелъпмънт Асетс АД</v>
      </c>
      <c r="B1016" s="424">
        <f t="shared" si="58"/>
        <v>204372726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Дивелъпмънт Асетс АД</v>
      </c>
      <c r="B1017" s="424">
        <f t="shared" si="58"/>
        <v>204372726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Дивелъпмънт Асетс АД</v>
      </c>
      <c r="B1018" s="424">
        <f t="shared" si="58"/>
        <v>204372726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Дивелъпмънт Асетс АД</v>
      </c>
      <c r="B1019" s="424">
        <f t="shared" si="58"/>
        <v>204372726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Дивелъпмънт Асетс АД</v>
      </c>
      <c r="B1020" s="424">
        <f t="shared" si="58"/>
        <v>204372726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Дивелъпмънт Асетс АД</v>
      </c>
      <c r="B1021" s="424">
        <f t="shared" si="58"/>
        <v>204372726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Дивелъпмънт Асетс АД</v>
      </c>
      <c r="B1022" s="424">
        <f t="shared" si="58"/>
        <v>204372726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Дивелъпмънт Асетс АД</v>
      </c>
      <c r="B1023" s="424">
        <f t="shared" si="58"/>
        <v>204372726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Дивелъпмънт Асетс АД</v>
      </c>
      <c r="B1024" s="424">
        <f t="shared" si="58"/>
        <v>204372726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Дивелъпмънт Асетс АД</v>
      </c>
      <c r="B1025" s="424">
        <f t="shared" si="58"/>
        <v>204372726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Дивелъпмънт Асетс АД</v>
      </c>
      <c r="B1026" s="424">
        <f t="shared" si="58"/>
        <v>204372726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Дивелъпмънт Асетс АД</v>
      </c>
      <c r="B1027" s="424">
        <f t="shared" si="58"/>
        <v>204372726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Дивелъпмънт Асетс АД</v>
      </c>
      <c r="B1028" s="424">
        <f t="shared" si="58"/>
        <v>204372726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Дивелъпмънт Асетс АД</v>
      </c>
      <c r="B1029" s="424">
        <f t="shared" si="58"/>
        <v>204372726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Дивелъпмънт Асетс АД</v>
      </c>
      <c r="B1030" s="424">
        <f t="shared" si="58"/>
        <v>204372726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Дивелъпмънт Асетс АД</v>
      </c>
      <c r="B1031" s="424">
        <f t="shared" si="58"/>
        <v>204372726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Дивелъпмънт Асетс АД</v>
      </c>
      <c r="B1032" s="424">
        <f t="shared" si="58"/>
        <v>204372726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Дивелъпмънт Асетс АД</v>
      </c>
      <c r="B1033" s="424">
        <f t="shared" si="58"/>
        <v>204372726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Дивелъпмънт Асетс АД</v>
      </c>
      <c r="B1034" s="424">
        <f t="shared" si="58"/>
        <v>204372726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Дивелъпмънт Асетс АД</v>
      </c>
      <c r="B1035" s="424">
        <f t="shared" si="58"/>
        <v>204372726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Дивелъпмънт Асетс АД</v>
      </c>
      <c r="B1036" s="424">
        <f t="shared" si="58"/>
        <v>204372726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Дивелъпмънт Асетс АД</v>
      </c>
      <c r="B1037" s="424">
        <f t="shared" si="58"/>
        <v>204372726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Дивелъпмънт Асетс АД</v>
      </c>
      <c r="B1038" s="424">
        <f t="shared" si="58"/>
        <v>204372726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Дивелъпмънт Асетс АД</v>
      </c>
      <c r="B1039" s="424">
        <f t="shared" si="58"/>
        <v>204372726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Дивелъпмънт Асетс АД</v>
      </c>
      <c r="B1040" s="424">
        <f t="shared" ref="B1040:B1103" si="61">pdeBulstat</f>
        <v>204372726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Дивелъпмънт Асетс АД</v>
      </c>
      <c r="B1041" s="424">
        <f t="shared" si="61"/>
        <v>204372726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Дивелъпмънт Асетс АД</v>
      </c>
      <c r="B1042" s="424">
        <f t="shared" si="61"/>
        <v>204372726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Дивелъпмънт Асетс АД</v>
      </c>
      <c r="B1043" s="424">
        <f t="shared" si="61"/>
        <v>204372726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Дивелъпмънт Асетс АД</v>
      </c>
      <c r="B1044" s="424">
        <f t="shared" si="61"/>
        <v>204372726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Дивелъпмънт Асетс АД</v>
      </c>
      <c r="B1045" s="424">
        <f t="shared" si="61"/>
        <v>204372726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Дивелъпмънт Асетс АД</v>
      </c>
      <c r="B1046" s="424">
        <f t="shared" si="61"/>
        <v>204372726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Дивелъпмънт Асетс АД</v>
      </c>
      <c r="B1047" s="424">
        <f t="shared" si="61"/>
        <v>204372726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Дивелъпмънт Асетс АД</v>
      </c>
      <c r="B1048" s="424">
        <f t="shared" si="61"/>
        <v>204372726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Дивелъпмънт Асетс АД</v>
      </c>
      <c r="B1049" s="424">
        <f t="shared" si="61"/>
        <v>204372726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Дивелъпмънт Асетс АД</v>
      </c>
      <c r="B1050" s="424">
        <f t="shared" si="61"/>
        <v>204372726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Дивелъпмънт Асетс АД</v>
      </c>
      <c r="B1051" s="424">
        <f t="shared" si="61"/>
        <v>204372726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Дивелъпмънт Асетс АД</v>
      </c>
      <c r="B1052" s="424">
        <f t="shared" si="61"/>
        <v>204372726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Дивелъпмънт Асетс АД</v>
      </c>
      <c r="B1053" s="424">
        <f t="shared" si="61"/>
        <v>204372726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Дивелъпмънт Асетс АД</v>
      </c>
      <c r="B1054" s="424">
        <f t="shared" si="61"/>
        <v>204372726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Дивелъпмънт Асетс АД</v>
      </c>
      <c r="B1055" s="424">
        <f t="shared" si="61"/>
        <v>204372726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Дивелъпмънт Асетс АД</v>
      </c>
      <c r="B1056" s="424">
        <f t="shared" si="61"/>
        <v>204372726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Дивелъпмънт Асетс АД</v>
      </c>
      <c r="B1057" s="424">
        <f t="shared" si="61"/>
        <v>204372726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Дивелъпмънт Асетс АД</v>
      </c>
      <c r="B1058" s="424">
        <f t="shared" si="61"/>
        <v>204372726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Дивелъпмънт Асетс АД</v>
      </c>
      <c r="B1059" s="424">
        <f t="shared" si="61"/>
        <v>204372726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Дивелъпмънт Асетс АД</v>
      </c>
      <c r="B1060" s="424">
        <f t="shared" si="61"/>
        <v>204372726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Дивелъпмънт Асетс АД</v>
      </c>
      <c r="B1061" s="424">
        <f t="shared" si="61"/>
        <v>204372726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Дивелъпмънт Асетс АД</v>
      </c>
      <c r="B1062" s="424">
        <f t="shared" si="61"/>
        <v>204372726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Дивелъпмънт Асетс АД</v>
      </c>
      <c r="B1063" s="424">
        <f t="shared" si="61"/>
        <v>204372726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Дивелъпмънт Асетс АД</v>
      </c>
      <c r="B1064" s="424">
        <f t="shared" si="61"/>
        <v>204372726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Дивелъпмънт Асетс АД</v>
      </c>
      <c r="B1065" s="424">
        <f t="shared" si="61"/>
        <v>204372726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Дивелъпмънт Асетс АД</v>
      </c>
      <c r="B1066" s="424">
        <f t="shared" si="61"/>
        <v>204372726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Дивелъпмънт Асетс АД</v>
      </c>
      <c r="B1067" s="424">
        <f t="shared" si="61"/>
        <v>204372726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Дивелъпмънт Асетс АД</v>
      </c>
      <c r="B1068" s="424">
        <f t="shared" si="61"/>
        <v>204372726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Дивелъпмънт Асетс АД</v>
      </c>
      <c r="B1069" s="424">
        <f t="shared" si="61"/>
        <v>204372726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Дивелъпмънт Асетс АД</v>
      </c>
      <c r="B1070" s="424">
        <f t="shared" si="61"/>
        <v>204372726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Дивелъпмънт Асетс АД</v>
      </c>
      <c r="B1071" s="424">
        <f t="shared" si="61"/>
        <v>204372726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Дивелъпмънт Асетс АД</v>
      </c>
      <c r="B1072" s="424">
        <f t="shared" si="61"/>
        <v>204372726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Дивелъпмънт Асетс АД</v>
      </c>
      <c r="B1073" s="424">
        <f t="shared" si="61"/>
        <v>204372726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Дивелъпмънт Асетс АД</v>
      </c>
      <c r="B1074" s="424">
        <f t="shared" si="61"/>
        <v>204372726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Дивелъпмънт Асетс АД</v>
      </c>
      <c r="B1075" s="424">
        <f t="shared" si="61"/>
        <v>204372726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Дивелъпмънт Асетс АД</v>
      </c>
      <c r="B1076" s="424">
        <f t="shared" si="61"/>
        <v>204372726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Дивелъпмънт Асетс АД</v>
      </c>
      <c r="B1077" s="424">
        <f t="shared" si="61"/>
        <v>204372726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Дивелъпмънт Асетс АД</v>
      </c>
      <c r="B1078" s="424">
        <f t="shared" si="61"/>
        <v>204372726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Дивелъпмънт Асетс АД</v>
      </c>
      <c r="B1079" s="424">
        <f t="shared" si="61"/>
        <v>204372726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Дивелъпмънт Асетс АД</v>
      </c>
      <c r="B1080" s="424">
        <f t="shared" si="61"/>
        <v>204372726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Дивелъпмънт Асетс АД</v>
      </c>
      <c r="B1081" s="424">
        <f t="shared" si="61"/>
        <v>204372726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Дивелъпмънт Асетс АД</v>
      </c>
      <c r="B1082" s="424">
        <f t="shared" si="61"/>
        <v>204372726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Дивелъпмънт Асетс АД</v>
      </c>
      <c r="B1083" s="424">
        <f t="shared" si="61"/>
        <v>204372726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Дивелъпмънт Асетс АД</v>
      </c>
      <c r="B1084" s="424">
        <f t="shared" si="61"/>
        <v>204372726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Дивелъпмънт Асетс АД</v>
      </c>
      <c r="B1085" s="424">
        <f t="shared" si="61"/>
        <v>204372726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Дивелъпмънт Асетс АД</v>
      </c>
      <c r="B1086" s="424">
        <f t="shared" si="61"/>
        <v>204372726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Дивелъпмънт Асетс АД</v>
      </c>
      <c r="B1087" s="424">
        <f t="shared" si="61"/>
        <v>204372726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Дивелъпмънт Асетс АД</v>
      </c>
      <c r="B1088" s="424">
        <f t="shared" si="61"/>
        <v>204372726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Дивелъпмънт Асетс АД</v>
      </c>
      <c r="B1089" s="424">
        <f t="shared" si="61"/>
        <v>204372726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Дивелъпмънт Асетс АД</v>
      </c>
      <c r="B1090" s="424">
        <f t="shared" si="61"/>
        <v>204372726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Дивелъпмънт Асетс АД</v>
      </c>
      <c r="B1091" s="424">
        <f t="shared" si="61"/>
        <v>204372726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Дивелъпмънт Асетс АД</v>
      </c>
      <c r="B1092" s="424">
        <f t="shared" si="61"/>
        <v>204372726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Дивелъпмънт Асетс АД</v>
      </c>
      <c r="B1093" s="424">
        <f t="shared" si="61"/>
        <v>204372726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Дивелъпмънт Асетс АД</v>
      </c>
      <c r="B1094" s="424">
        <f t="shared" si="61"/>
        <v>204372726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Дивелъпмънт Асетс АД</v>
      </c>
      <c r="B1095" s="424">
        <f t="shared" si="61"/>
        <v>204372726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Дивелъпмънт Асетс АД</v>
      </c>
      <c r="B1096" s="424">
        <f t="shared" si="61"/>
        <v>204372726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Дивелъпмънт Асетс АД</v>
      </c>
      <c r="B1097" s="424">
        <f t="shared" si="61"/>
        <v>204372726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Дивелъпмънт Асетс АД</v>
      </c>
      <c r="B1098" s="424">
        <f t="shared" si="61"/>
        <v>204372726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Дивелъпмънт Асетс АД</v>
      </c>
      <c r="B1099" s="424">
        <f t="shared" si="61"/>
        <v>204372726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Дивелъпмънт Асетс АД</v>
      </c>
      <c r="B1100" s="424">
        <f t="shared" si="61"/>
        <v>204372726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Дивелъпмънт Асетс АД</v>
      </c>
      <c r="B1101" s="424">
        <f t="shared" si="61"/>
        <v>204372726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Дивелъпмънт Асетс АД</v>
      </c>
      <c r="B1102" s="424">
        <f t="shared" si="61"/>
        <v>204372726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Дивелъпмънт Асетс АД</v>
      </c>
      <c r="B1103" s="424">
        <f t="shared" si="61"/>
        <v>204372726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Дивелъпмънт Асетс АД</v>
      </c>
      <c r="B1104" s="424">
        <f t="shared" ref="B1104:B1167" si="64">pdeBulstat</f>
        <v>204372726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Дивелъпмънт Асетс АД</v>
      </c>
      <c r="B1105" s="424">
        <f t="shared" si="64"/>
        <v>204372726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Дивелъпмънт Асетс АД</v>
      </c>
      <c r="B1106" s="424">
        <f t="shared" si="64"/>
        <v>204372726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Дивелъпмънт Асетс АД</v>
      </c>
      <c r="B1107" s="424">
        <f t="shared" si="64"/>
        <v>204372726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Дивелъпмънт Асетс АД</v>
      </c>
      <c r="B1108" s="424">
        <f t="shared" si="64"/>
        <v>204372726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Дивелъпмънт Асетс АД</v>
      </c>
      <c r="B1109" s="424">
        <f t="shared" si="64"/>
        <v>204372726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Дивелъпмънт Асетс АД</v>
      </c>
      <c r="B1110" s="424">
        <f t="shared" si="64"/>
        <v>204372726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Дивелъпмънт Асетс АД</v>
      </c>
      <c r="B1111" s="424">
        <f t="shared" si="64"/>
        <v>204372726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Дивелъпмънт Асетс АД</v>
      </c>
      <c r="B1112" s="424">
        <f t="shared" si="64"/>
        <v>204372726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Дивелъпмънт Асетс АД</v>
      </c>
      <c r="B1113" s="424">
        <f t="shared" si="64"/>
        <v>204372726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Дивелъпмънт Асетс АД</v>
      </c>
      <c r="B1114" s="424">
        <f t="shared" si="64"/>
        <v>204372726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Дивелъпмънт Асетс АД</v>
      </c>
      <c r="B1115" s="424">
        <f t="shared" si="64"/>
        <v>204372726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Дивелъпмънт Асетс АД</v>
      </c>
      <c r="B1116" s="424">
        <f t="shared" si="64"/>
        <v>204372726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Дивелъпмънт Асетс АД</v>
      </c>
      <c r="B1117" s="424">
        <f t="shared" si="64"/>
        <v>204372726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Дивелъпмънт Асетс АД</v>
      </c>
      <c r="B1118" s="424">
        <f t="shared" si="64"/>
        <v>204372726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Дивелъпмънт Асетс АД</v>
      </c>
      <c r="B1119" s="424">
        <f t="shared" si="64"/>
        <v>204372726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Дивелъпмънт Асетс АД</v>
      </c>
      <c r="B1120" s="424">
        <f t="shared" si="64"/>
        <v>204372726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Дивелъпмънт Асетс АД</v>
      </c>
      <c r="B1121" s="424">
        <f t="shared" si="64"/>
        <v>204372726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Дивелъпмънт Асетс АД</v>
      </c>
      <c r="B1122" s="424">
        <f t="shared" si="64"/>
        <v>204372726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Дивелъпмънт Асетс АД</v>
      </c>
      <c r="B1123" s="424">
        <f t="shared" si="64"/>
        <v>204372726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Дивелъпмънт Асетс АД</v>
      </c>
      <c r="B1124" s="424">
        <f t="shared" si="64"/>
        <v>204372726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Дивелъпмънт Асетс АД</v>
      </c>
      <c r="B1125" s="424">
        <f t="shared" si="64"/>
        <v>204372726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Дивелъпмънт Асетс АД</v>
      </c>
      <c r="B1126" s="424">
        <f t="shared" si="64"/>
        <v>204372726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Дивелъпмънт Асетс АД</v>
      </c>
      <c r="B1127" s="424">
        <f t="shared" si="64"/>
        <v>204372726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Дивелъпмънт Асетс АД</v>
      </c>
      <c r="B1128" s="424">
        <f t="shared" si="64"/>
        <v>204372726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Дивелъпмънт Асетс АД</v>
      </c>
      <c r="B1129" s="424">
        <f t="shared" si="64"/>
        <v>204372726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Дивелъпмънт Асетс АД</v>
      </c>
      <c r="B1130" s="424">
        <f t="shared" si="64"/>
        <v>204372726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Дивелъпмънт Асетс АД</v>
      </c>
      <c r="B1131" s="424">
        <f t="shared" si="64"/>
        <v>204372726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Дивелъпмънт Асетс АД</v>
      </c>
      <c r="B1132" s="424">
        <f t="shared" si="64"/>
        <v>204372726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Дивелъпмънт Асетс АД</v>
      </c>
      <c r="B1133" s="424">
        <f t="shared" si="64"/>
        <v>204372726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Дивелъпмънт Асетс АД</v>
      </c>
      <c r="B1134" s="424">
        <f t="shared" si="64"/>
        <v>204372726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Дивелъпмънт Асетс АД</v>
      </c>
      <c r="B1135" s="424">
        <f t="shared" si="64"/>
        <v>204372726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Дивелъпмънт Асетс АД</v>
      </c>
      <c r="B1136" s="424">
        <f t="shared" si="64"/>
        <v>204372726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Дивелъпмънт Асетс АД</v>
      </c>
      <c r="B1137" s="424">
        <f t="shared" si="64"/>
        <v>204372726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Дивелъпмънт Асетс АД</v>
      </c>
      <c r="B1138" s="424">
        <f t="shared" si="64"/>
        <v>204372726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Дивелъпмънт Асетс АД</v>
      </c>
      <c r="B1139" s="424">
        <f t="shared" si="64"/>
        <v>204372726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Дивелъпмънт Асетс АД</v>
      </c>
      <c r="B1140" s="424">
        <f t="shared" si="64"/>
        <v>204372726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Дивелъпмънт Асетс АД</v>
      </c>
      <c r="B1141" s="424">
        <f t="shared" si="64"/>
        <v>204372726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Дивелъпмънт Асетс АД</v>
      </c>
      <c r="B1142" s="424">
        <f t="shared" si="64"/>
        <v>204372726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Дивелъпмънт Асетс АД</v>
      </c>
      <c r="B1143" s="424">
        <f t="shared" si="64"/>
        <v>204372726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Дивелъпмънт Асетс АД</v>
      </c>
      <c r="B1144" s="424">
        <f t="shared" si="64"/>
        <v>204372726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Дивелъпмънт Асетс АД</v>
      </c>
      <c r="B1145" s="424">
        <f t="shared" si="64"/>
        <v>204372726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Дивелъпмънт Асетс АД</v>
      </c>
      <c r="B1146" s="424">
        <f t="shared" si="64"/>
        <v>204372726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Дивелъпмънт Асетс АД</v>
      </c>
      <c r="B1147" s="424">
        <f t="shared" si="64"/>
        <v>204372726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Дивелъпмънт Асетс АД</v>
      </c>
      <c r="B1148" s="424">
        <f t="shared" si="64"/>
        <v>204372726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Дивелъпмънт Асетс АД</v>
      </c>
      <c r="B1149" s="424">
        <f t="shared" si="64"/>
        <v>204372726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Дивелъпмънт Асетс АД</v>
      </c>
      <c r="B1150" s="424">
        <f t="shared" si="64"/>
        <v>204372726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Дивелъпмънт Асетс АД</v>
      </c>
      <c r="B1151" s="424">
        <f t="shared" si="64"/>
        <v>204372726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Дивелъпмънт Асетс АД</v>
      </c>
      <c r="B1152" s="424">
        <f t="shared" si="64"/>
        <v>204372726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Дивелъпмънт Асетс АД</v>
      </c>
      <c r="B1153" s="424">
        <f t="shared" si="64"/>
        <v>204372726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Дивелъпмънт Асетс АД</v>
      </c>
      <c r="B1154" s="424">
        <f t="shared" si="64"/>
        <v>204372726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Дивелъпмънт Асетс АД</v>
      </c>
      <c r="B1155" s="424">
        <f t="shared" si="64"/>
        <v>204372726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Дивелъпмънт Асетс АД</v>
      </c>
      <c r="B1156" s="424">
        <f t="shared" si="64"/>
        <v>204372726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Дивелъпмънт Асетс АД</v>
      </c>
      <c r="B1157" s="424">
        <f t="shared" si="64"/>
        <v>204372726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Дивелъпмънт Асетс АД</v>
      </c>
      <c r="B1158" s="424">
        <f t="shared" si="64"/>
        <v>204372726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Дивелъпмънт Асетс АД</v>
      </c>
      <c r="B1159" s="424">
        <f t="shared" si="64"/>
        <v>204372726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Дивелъпмънт Асетс АД</v>
      </c>
      <c r="B1160" s="424">
        <f t="shared" si="64"/>
        <v>204372726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Дивелъпмънт Асетс АД</v>
      </c>
      <c r="B1161" s="424">
        <f t="shared" si="64"/>
        <v>204372726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Дивелъпмънт Асетс АД</v>
      </c>
      <c r="B1162" s="424">
        <f t="shared" si="64"/>
        <v>204372726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Дивелъпмънт Асетс АД</v>
      </c>
      <c r="B1163" s="424">
        <f t="shared" si="64"/>
        <v>204372726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Дивелъпмънт Асетс АД</v>
      </c>
      <c r="B1164" s="424">
        <f t="shared" si="64"/>
        <v>204372726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Дивелъпмънт Асетс АД</v>
      </c>
      <c r="B1165" s="424">
        <f t="shared" si="64"/>
        <v>204372726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Дивелъпмънт Асетс АД</v>
      </c>
      <c r="B1166" s="424">
        <f t="shared" si="64"/>
        <v>204372726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Дивелъпмънт Асетс АД</v>
      </c>
      <c r="B1167" s="424">
        <f t="shared" si="64"/>
        <v>204372726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Дивелъпмънт Асетс АД</v>
      </c>
      <c r="B1168" s="424">
        <f t="shared" ref="B1168:B1195" si="67">pdeBulstat</f>
        <v>204372726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Дивелъпмънт Асетс АД</v>
      </c>
      <c r="B1169" s="424">
        <f t="shared" si="67"/>
        <v>204372726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Дивелъпмънт Асетс АД</v>
      </c>
      <c r="B1170" s="424">
        <f t="shared" si="67"/>
        <v>204372726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Дивелъпмънт Асетс АД</v>
      </c>
      <c r="B1171" s="424">
        <f t="shared" si="67"/>
        <v>204372726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Дивелъпмънт Асетс АД</v>
      </c>
      <c r="B1172" s="424">
        <f t="shared" si="67"/>
        <v>204372726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Дивелъпмънт Асетс АД</v>
      </c>
      <c r="B1173" s="424">
        <f t="shared" si="67"/>
        <v>204372726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Дивелъпмънт Асетс АД</v>
      </c>
      <c r="B1174" s="424">
        <f t="shared" si="67"/>
        <v>204372726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Дивелъпмънт Асетс АД</v>
      </c>
      <c r="B1175" s="424">
        <f t="shared" si="67"/>
        <v>204372726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Дивелъпмънт Асетс АД</v>
      </c>
      <c r="B1176" s="424">
        <f t="shared" si="67"/>
        <v>204372726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Дивелъпмънт Асетс АД</v>
      </c>
      <c r="B1177" s="424">
        <f t="shared" si="67"/>
        <v>204372726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Дивелъпмънт Асетс АД</v>
      </c>
      <c r="B1178" s="424">
        <f t="shared" si="67"/>
        <v>204372726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Дивелъпмънт Асетс АД</v>
      </c>
      <c r="B1179" s="424">
        <f t="shared" si="67"/>
        <v>204372726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Дивелъпмънт Асетс АД</v>
      </c>
      <c r="B1180" s="424">
        <f t="shared" si="67"/>
        <v>204372726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Дивелъпмънт Асетс АД</v>
      </c>
      <c r="B1181" s="424">
        <f t="shared" si="67"/>
        <v>204372726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Дивелъпмънт Асетс АД</v>
      </c>
      <c r="B1182" s="424">
        <f t="shared" si="67"/>
        <v>204372726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Дивелъпмънт Асетс АД</v>
      </c>
      <c r="B1183" s="424">
        <f t="shared" si="67"/>
        <v>204372726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Дивелъпмънт Асетс АД</v>
      </c>
      <c r="B1184" s="424">
        <f t="shared" si="67"/>
        <v>204372726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Дивелъпмънт Асетс АД</v>
      </c>
      <c r="B1185" s="424">
        <f t="shared" si="67"/>
        <v>204372726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Дивелъпмънт Асетс АД</v>
      </c>
      <c r="B1186" s="424">
        <f t="shared" si="67"/>
        <v>204372726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Дивелъпмънт Асетс АД</v>
      </c>
      <c r="B1187" s="424">
        <f t="shared" si="67"/>
        <v>204372726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Дивелъпмънт Асетс АД</v>
      </c>
      <c r="B1188" s="424">
        <f t="shared" si="67"/>
        <v>204372726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Дивелъпмънт Асетс АД</v>
      </c>
      <c r="B1189" s="424">
        <f t="shared" si="67"/>
        <v>204372726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Дивелъпмънт Асетс АД</v>
      </c>
      <c r="B1190" s="424">
        <f t="shared" si="67"/>
        <v>204372726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Дивелъпмънт Асетс АД</v>
      </c>
      <c r="B1191" s="424">
        <f t="shared" si="67"/>
        <v>204372726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Дивелъпмънт Асетс АД</v>
      </c>
      <c r="B1192" s="424">
        <f t="shared" si="67"/>
        <v>204372726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Дивелъпмънт Асетс АД</v>
      </c>
      <c r="B1193" s="424">
        <f t="shared" si="67"/>
        <v>204372726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Дивелъпмънт Асетс АД</v>
      </c>
      <c r="B1194" s="424">
        <f t="shared" si="67"/>
        <v>204372726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Дивелъпмънт Асетс АД</v>
      </c>
      <c r="B1195" s="424">
        <f t="shared" si="67"/>
        <v>204372726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49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Дивелъпмънт Асетс АД</v>
      </c>
      <c r="B1197" s="424">
        <f t="shared" ref="B1197:B1228" si="70">pdeBulstat</f>
        <v>204372726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Дивелъпмънт Асетс АД</v>
      </c>
      <c r="B1198" s="424">
        <f t="shared" si="70"/>
        <v>204372726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Дивелъпмънт Асетс АД</v>
      </c>
      <c r="B1199" s="424">
        <f t="shared" si="70"/>
        <v>204372726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Дивелъпмънт Асетс АД</v>
      </c>
      <c r="B1200" s="424">
        <f t="shared" si="70"/>
        <v>204372726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Дивелъпмънт Асетс АД</v>
      </c>
      <c r="B1201" s="424">
        <f t="shared" si="70"/>
        <v>204372726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Дивелъпмънт Асетс АД</v>
      </c>
      <c r="B1202" s="424">
        <f t="shared" si="70"/>
        <v>204372726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Дивелъпмънт Асетс АД</v>
      </c>
      <c r="B1203" s="424">
        <f t="shared" si="70"/>
        <v>204372726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Дивелъпмънт Асетс АД</v>
      </c>
      <c r="B1204" s="424">
        <f t="shared" si="70"/>
        <v>204372726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Дивелъпмънт Асетс АД</v>
      </c>
      <c r="B1205" s="424">
        <f t="shared" si="70"/>
        <v>204372726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Дивелъпмънт Асетс АД</v>
      </c>
      <c r="B1206" s="424">
        <f t="shared" si="70"/>
        <v>204372726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Дивелъпмънт Асетс АД</v>
      </c>
      <c r="B1207" s="424">
        <f t="shared" si="70"/>
        <v>204372726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Дивелъпмънт Асетс АД</v>
      </c>
      <c r="B1208" s="424">
        <f t="shared" si="70"/>
        <v>204372726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Дивелъпмънт Асетс АД</v>
      </c>
      <c r="B1209" s="424">
        <f t="shared" si="70"/>
        <v>204372726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Дивелъпмънт Асетс АД</v>
      </c>
      <c r="B1210" s="424">
        <f t="shared" si="70"/>
        <v>204372726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Дивелъпмънт Асетс АД</v>
      </c>
      <c r="B1211" s="424">
        <f t="shared" si="70"/>
        <v>204372726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Дивелъпмънт Асетс АД</v>
      </c>
      <c r="B1212" s="424">
        <f t="shared" si="70"/>
        <v>204372726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Дивелъпмънт Асетс АД</v>
      </c>
      <c r="B1213" s="424">
        <f t="shared" si="70"/>
        <v>204372726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Дивелъпмънт Асетс АД</v>
      </c>
      <c r="B1214" s="424">
        <f t="shared" si="70"/>
        <v>204372726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Дивелъпмънт Асетс АД</v>
      </c>
      <c r="B1215" s="424">
        <f t="shared" si="70"/>
        <v>204372726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Дивелъпмънт Асетс АД</v>
      </c>
      <c r="B1216" s="424">
        <f t="shared" si="70"/>
        <v>204372726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Дивелъпмънт Асетс АД</v>
      </c>
      <c r="B1217" s="424">
        <f t="shared" si="70"/>
        <v>204372726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Дивелъпмънт Асетс АД</v>
      </c>
      <c r="B1218" s="424">
        <f t="shared" si="70"/>
        <v>204372726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Дивелъпмънт Асетс АД</v>
      </c>
      <c r="B1219" s="424">
        <f t="shared" si="70"/>
        <v>204372726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Дивелъпмънт Асетс АД</v>
      </c>
      <c r="B1220" s="424">
        <f t="shared" si="70"/>
        <v>204372726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Дивелъпмънт Асетс АД</v>
      </c>
      <c r="B1221" s="424">
        <f t="shared" si="70"/>
        <v>204372726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Дивелъпмънт Асетс АД</v>
      </c>
      <c r="B1222" s="424">
        <f t="shared" si="70"/>
        <v>204372726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Дивелъпмънт Асетс АД</v>
      </c>
      <c r="B1223" s="424">
        <f t="shared" si="70"/>
        <v>204372726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Дивелъпмънт Асетс АД</v>
      </c>
      <c r="B1224" s="424">
        <f t="shared" si="70"/>
        <v>204372726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Дивелъпмънт Асетс АД</v>
      </c>
      <c r="B1225" s="424">
        <f t="shared" si="70"/>
        <v>204372726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Дивелъпмънт Асетс АД</v>
      </c>
      <c r="B1226" s="424">
        <f t="shared" si="70"/>
        <v>204372726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Дивелъпмънт Асетс АД</v>
      </c>
      <c r="B1227" s="424">
        <f t="shared" si="70"/>
        <v>204372726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Дивелъпмънт Асетс АД</v>
      </c>
      <c r="B1228" s="424">
        <f t="shared" si="70"/>
        <v>204372726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Дивелъпмънт Асетс АД</v>
      </c>
      <c r="B1229" s="424">
        <f t="shared" ref="B1229:B1260" si="73">pdeBulstat</f>
        <v>204372726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Дивелъпмънт Асетс АД</v>
      </c>
      <c r="B1230" s="424">
        <f t="shared" si="73"/>
        <v>204372726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Дивелъпмънт Асетс АД</v>
      </c>
      <c r="B1231" s="424">
        <f t="shared" si="73"/>
        <v>204372726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Дивелъпмънт Асетс АД</v>
      </c>
      <c r="B1232" s="424">
        <f t="shared" si="73"/>
        <v>204372726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Дивелъпмънт Асетс АД</v>
      </c>
      <c r="B1233" s="424">
        <f t="shared" si="73"/>
        <v>204372726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Дивелъпмънт Асетс АД</v>
      </c>
      <c r="B1234" s="424">
        <f t="shared" si="73"/>
        <v>204372726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Дивелъпмънт Асетс АД</v>
      </c>
      <c r="B1235" s="424">
        <f t="shared" si="73"/>
        <v>204372726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Дивелъпмънт Асетс АД</v>
      </c>
      <c r="B1236" s="424">
        <f t="shared" si="73"/>
        <v>204372726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Дивелъпмънт Асетс АД</v>
      </c>
      <c r="B1237" s="424">
        <f t="shared" si="73"/>
        <v>204372726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Дивелъпмънт Асетс АД</v>
      </c>
      <c r="B1238" s="424">
        <f t="shared" si="73"/>
        <v>204372726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Дивелъпмънт Асетс АД</v>
      </c>
      <c r="B1239" s="424">
        <f t="shared" si="73"/>
        <v>204372726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Дивелъпмънт Асетс АД</v>
      </c>
      <c r="B1240" s="424">
        <f t="shared" si="73"/>
        <v>204372726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Дивелъпмънт Асетс АД</v>
      </c>
      <c r="B1241" s="424">
        <f t="shared" si="73"/>
        <v>204372726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Дивелъпмънт Асетс АД</v>
      </c>
      <c r="B1242" s="424">
        <f t="shared" si="73"/>
        <v>204372726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Дивелъпмънт Асетс АД</v>
      </c>
      <c r="B1243" s="424">
        <f t="shared" si="73"/>
        <v>204372726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Дивелъпмънт Асетс АД</v>
      </c>
      <c r="B1244" s="424">
        <f t="shared" si="73"/>
        <v>204372726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Дивелъпмънт Асетс АД</v>
      </c>
      <c r="B1245" s="424">
        <f t="shared" si="73"/>
        <v>204372726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Дивелъпмънт Асетс АД</v>
      </c>
      <c r="B1246" s="424">
        <f t="shared" si="73"/>
        <v>204372726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Дивелъпмънт Асетс АД</v>
      </c>
      <c r="B1247" s="424">
        <f t="shared" si="73"/>
        <v>204372726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Дивелъпмънт Асетс АД</v>
      </c>
      <c r="B1248" s="424">
        <f t="shared" si="73"/>
        <v>204372726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Дивелъпмънт Асетс АД</v>
      </c>
      <c r="B1249" s="424">
        <f t="shared" si="73"/>
        <v>204372726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Дивелъпмънт Асетс АД</v>
      </c>
      <c r="B1250" s="424">
        <f t="shared" si="73"/>
        <v>204372726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Дивелъпмънт Асетс АД</v>
      </c>
      <c r="B1251" s="424">
        <f t="shared" si="73"/>
        <v>204372726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Дивелъпмънт Асетс АД</v>
      </c>
      <c r="B1252" s="424">
        <f t="shared" si="73"/>
        <v>204372726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Дивелъпмънт Асетс АД</v>
      </c>
      <c r="B1253" s="424">
        <f t="shared" si="73"/>
        <v>204372726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Дивелъпмънт Асетс АД</v>
      </c>
      <c r="B1254" s="424">
        <f t="shared" si="73"/>
        <v>204372726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Дивелъпмънт Асетс АД</v>
      </c>
      <c r="B1255" s="424">
        <f t="shared" si="73"/>
        <v>204372726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Дивелъпмънт Асетс АД</v>
      </c>
      <c r="B1256" s="424">
        <f t="shared" si="73"/>
        <v>204372726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Дивелъпмънт Асетс АД</v>
      </c>
      <c r="B1257" s="424">
        <f t="shared" si="73"/>
        <v>204372726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Дивелъпмънт Асетс АД</v>
      </c>
      <c r="B1258" s="424">
        <f t="shared" si="73"/>
        <v>204372726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Дивелъпмънт Асетс АД</v>
      </c>
      <c r="B1259" s="424">
        <f t="shared" si="73"/>
        <v>204372726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Дивелъпмънт Асетс АД</v>
      </c>
      <c r="B1260" s="424">
        <f t="shared" si="73"/>
        <v>204372726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Дивелъпмънт Асетс АД</v>
      </c>
      <c r="B1261" s="424">
        <f t="shared" ref="B1261:B1294" si="76">pdeBulstat</f>
        <v>204372726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Дивелъпмънт Асетс АД</v>
      </c>
      <c r="B1262" s="424">
        <f t="shared" si="76"/>
        <v>204372726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Дивелъпмънт Асетс АД</v>
      </c>
      <c r="B1263" s="424">
        <f t="shared" si="76"/>
        <v>204372726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Дивелъпмънт Асетс АД</v>
      </c>
      <c r="B1264" s="424">
        <f t="shared" si="76"/>
        <v>204372726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Дивелъпмънт Асетс АД</v>
      </c>
      <c r="B1265" s="424">
        <f t="shared" si="76"/>
        <v>204372726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Дивелъпмънт Асетс АД</v>
      </c>
      <c r="B1266" s="424">
        <f t="shared" si="76"/>
        <v>204372726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Дивелъпмънт Асетс АД</v>
      </c>
      <c r="B1267" s="424">
        <f t="shared" si="76"/>
        <v>204372726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Дивелъпмънт Асетс АД</v>
      </c>
      <c r="B1268" s="424">
        <f t="shared" si="76"/>
        <v>204372726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Дивелъпмънт Асетс АД</v>
      </c>
      <c r="B1269" s="424">
        <f t="shared" si="76"/>
        <v>204372726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Дивелъпмънт Асетс АД</v>
      </c>
      <c r="B1270" s="424">
        <f t="shared" si="76"/>
        <v>204372726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Дивелъпмънт Асетс АД</v>
      </c>
      <c r="B1271" s="424">
        <f t="shared" si="76"/>
        <v>204372726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Дивелъпмънт Асетс АД</v>
      </c>
      <c r="B1272" s="424">
        <f t="shared" si="76"/>
        <v>204372726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Дивелъпмънт Асетс АД</v>
      </c>
      <c r="B1273" s="424">
        <f t="shared" si="76"/>
        <v>204372726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Дивелъпмънт Асетс АД</v>
      </c>
      <c r="B1274" s="424">
        <f t="shared" si="76"/>
        <v>204372726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Дивелъпмънт Асетс АД</v>
      </c>
      <c r="B1275" s="424">
        <f t="shared" si="76"/>
        <v>204372726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Дивелъпмънт Асетс АД</v>
      </c>
      <c r="B1276" s="424">
        <f t="shared" si="76"/>
        <v>204372726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Дивелъпмънт Асетс АД</v>
      </c>
      <c r="B1277" s="424">
        <f t="shared" si="76"/>
        <v>204372726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Дивелъпмънт Асетс АД</v>
      </c>
      <c r="B1278" s="424">
        <f t="shared" si="76"/>
        <v>204372726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Дивелъпмънт Асетс АД</v>
      </c>
      <c r="B1279" s="424">
        <f t="shared" si="76"/>
        <v>204372726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Дивелъпмънт Асетс АД</v>
      </c>
      <c r="B1280" s="424">
        <f t="shared" si="76"/>
        <v>204372726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Дивелъпмънт Асетс АД</v>
      </c>
      <c r="B1281" s="424">
        <f t="shared" si="76"/>
        <v>204372726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Дивелъпмънт Асетс АД</v>
      </c>
      <c r="B1282" s="424">
        <f t="shared" si="76"/>
        <v>204372726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Дивелъпмънт Асетс АД</v>
      </c>
      <c r="B1283" s="424">
        <f t="shared" si="76"/>
        <v>204372726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Дивелъпмънт Асетс АД</v>
      </c>
      <c r="B1284" s="424">
        <f t="shared" si="76"/>
        <v>204372726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Дивелъпмънт Асетс АД</v>
      </c>
      <c r="B1285" s="424">
        <f t="shared" si="76"/>
        <v>204372726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Дивелъпмънт Асетс АД</v>
      </c>
      <c r="B1286" s="424">
        <f t="shared" si="76"/>
        <v>204372726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Дивелъпмънт Асетс АД</v>
      </c>
      <c r="B1287" s="424">
        <f t="shared" si="76"/>
        <v>204372726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Дивелъпмънт Асетс АД</v>
      </c>
      <c r="B1288" s="424">
        <f t="shared" si="76"/>
        <v>204372726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Дивелъпмънт Асетс АД</v>
      </c>
      <c r="B1289" s="424">
        <f t="shared" si="76"/>
        <v>204372726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Дивелъпмънт Асетс АД</v>
      </c>
      <c r="B1290" s="424">
        <f t="shared" si="76"/>
        <v>204372726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Дивелъпмънт Асетс АД</v>
      </c>
      <c r="B1291" s="424">
        <f t="shared" si="76"/>
        <v>204372726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Дивелъпмънт Асетс АД</v>
      </c>
      <c r="B1292" s="424">
        <f t="shared" si="76"/>
        <v>204372726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Дивелъпмънт Асетс АД</v>
      </c>
      <c r="B1293" s="424">
        <f t="shared" si="76"/>
        <v>204372726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Дивелъпмънт Асетс АД</v>
      </c>
      <c r="B1294" s="424">
        <f t="shared" si="76"/>
        <v>204372726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49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Дивелъпмънт Асетс АД</v>
      </c>
      <c r="B1296" s="424">
        <f t="shared" ref="B1296:B1335" si="79">pdeBulstat</f>
        <v>204372726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Дивелъпмънт Асетс АД</v>
      </c>
      <c r="B1297" s="424">
        <f t="shared" si="79"/>
        <v>204372726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Дивелъпмънт Асетс АД</v>
      </c>
      <c r="B1298" s="424">
        <f t="shared" si="79"/>
        <v>204372726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Дивелъпмънт Асетс АД</v>
      </c>
      <c r="B1299" s="424">
        <f t="shared" si="79"/>
        <v>204372726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Дивелъпмънт Асетс АД</v>
      </c>
      <c r="B1300" s="424">
        <f t="shared" si="79"/>
        <v>204372726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Дивелъпмънт Асетс АД</v>
      </c>
      <c r="B1301" s="424">
        <f t="shared" si="79"/>
        <v>204372726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Дивелъпмънт Асетс АД</v>
      </c>
      <c r="B1302" s="424">
        <f t="shared" si="79"/>
        <v>204372726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Дивелъпмънт Асетс АД</v>
      </c>
      <c r="B1303" s="424">
        <f t="shared" si="79"/>
        <v>204372726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Дивелъпмънт Асетс АД</v>
      </c>
      <c r="B1304" s="424">
        <f t="shared" si="79"/>
        <v>204372726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Дивелъпмънт Асетс АД</v>
      </c>
      <c r="B1305" s="424">
        <f t="shared" si="79"/>
        <v>204372726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Дивелъпмънт Асетс АД</v>
      </c>
      <c r="B1306" s="424">
        <f t="shared" si="79"/>
        <v>204372726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Дивелъпмънт Асетс АД</v>
      </c>
      <c r="B1307" s="424">
        <f t="shared" si="79"/>
        <v>204372726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Дивелъпмънт Асетс АД</v>
      </c>
      <c r="B1308" s="424">
        <f t="shared" si="79"/>
        <v>204372726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Дивелъпмънт Асетс АД</v>
      </c>
      <c r="B1309" s="424">
        <f t="shared" si="79"/>
        <v>204372726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Дивелъпмънт Асетс АД</v>
      </c>
      <c r="B1310" s="424">
        <f t="shared" si="79"/>
        <v>204372726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Дивелъпмънт Асетс АД</v>
      </c>
      <c r="B1311" s="424">
        <f t="shared" si="79"/>
        <v>204372726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Дивелъпмънт Асетс АД</v>
      </c>
      <c r="B1312" s="424">
        <f t="shared" si="79"/>
        <v>204372726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Дивелъпмънт Асетс АД</v>
      </c>
      <c r="B1313" s="424">
        <f t="shared" si="79"/>
        <v>204372726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Дивелъпмънт Асетс АД</v>
      </c>
      <c r="B1314" s="424">
        <f t="shared" si="79"/>
        <v>204372726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Дивелъпмънт Асетс АД</v>
      </c>
      <c r="B1315" s="424">
        <f t="shared" si="79"/>
        <v>204372726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Дивелъпмънт Асетс АД</v>
      </c>
      <c r="B1316" s="424">
        <f t="shared" si="79"/>
        <v>204372726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Дивелъпмънт Асетс АД</v>
      </c>
      <c r="B1317" s="424">
        <f t="shared" si="79"/>
        <v>204372726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Дивелъпмънт Асетс АД</v>
      </c>
      <c r="B1318" s="424">
        <f t="shared" si="79"/>
        <v>204372726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Дивелъпмънт Асетс АД</v>
      </c>
      <c r="B1319" s="424">
        <f t="shared" si="79"/>
        <v>204372726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Дивелъпмънт Асетс АД</v>
      </c>
      <c r="B1320" s="424">
        <f t="shared" si="79"/>
        <v>204372726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Дивелъпмънт Асетс АД</v>
      </c>
      <c r="B1321" s="424">
        <f t="shared" si="79"/>
        <v>204372726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Дивелъпмънт Асетс АД</v>
      </c>
      <c r="B1322" s="424">
        <f t="shared" si="79"/>
        <v>204372726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Дивелъпмънт Асетс АД</v>
      </c>
      <c r="B1323" s="424">
        <f t="shared" si="79"/>
        <v>204372726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Дивелъпмънт Асетс АД</v>
      </c>
      <c r="B1324" s="424">
        <f t="shared" si="79"/>
        <v>204372726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Дивелъпмънт Асетс АД</v>
      </c>
      <c r="B1325" s="424">
        <f t="shared" si="79"/>
        <v>204372726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Дивелъпмънт Асетс АД</v>
      </c>
      <c r="B1326" s="424">
        <f t="shared" si="79"/>
        <v>204372726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Дивелъпмънт Асетс АД</v>
      </c>
      <c r="B1327" s="424">
        <f t="shared" si="79"/>
        <v>204372726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Дивелъпмънт Асетс АД</v>
      </c>
      <c r="B1328" s="424">
        <f t="shared" si="79"/>
        <v>204372726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Дивелъпмънт Асетс АД</v>
      </c>
      <c r="B1329" s="424">
        <f t="shared" si="79"/>
        <v>204372726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Дивелъпмънт Асетс АД</v>
      </c>
      <c r="B1330" s="424">
        <f t="shared" si="79"/>
        <v>204372726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Дивелъпмънт Асетс АД</v>
      </c>
      <c r="B1331" s="424">
        <f t="shared" si="79"/>
        <v>204372726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Дивелъпмънт Асетс АД</v>
      </c>
      <c r="B1332" s="424">
        <f t="shared" si="79"/>
        <v>204372726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Дивелъпмънт Асетс АД</v>
      </c>
      <c r="B1333" s="424">
        <f t="shared" si="79"/>
        <v>204372726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Дивелъпмънт Асетс АД</v>
      </c>
      <c r="B1334" s="424">
        <f t="shared" si="79"/>
        <v>204372726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Дивелъпмънт Асетс АД</v>
      </c>
      <c r="B1335" s="424">
        <f t="shared" si="79"/>
        <v>204372726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b5e4d18-55b2-4a61-9c20-511c2406f1ce"/>
    <ds:schemaRef ds:uri="951e9f1d-26df-4e13-af31-63484411f8ff"/>
    <ds:schemaRef ds:uri="90af5458-20df-4aa2-bdd5-f68d473c3536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2025-04-28T16:00:58Z</cp:lastPrinted>
  <dcterms:created xsi:type="dcterms:W3CDTF">2006-09-16T00:00:00Z</dcterms:created>
  <dcterms:modified xsi:type="dcterms:W3CDTF">2026-01-29T12:49:37Z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