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OSLAVA\Desktop\"/>
    </mc:Choice>
  </mc:AlternateContent>
  <xr:revisionPtr revIDLastSave="0" documentId="8_{F3E305DC-0155-4932-AFC1-4518A12D1BC7}" xr6:coauthVersionLast="47" xr6:coauthVersionMax="47" xr10:uidLastSave="{00000000-0000-0000-0000-000000000000}"/>
  <bookViews>
    <workbookView xWindow="5625" yWindow="0" windowWidth="20550" windowHeight="15045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-Инв." sheetId="11" r:id="rId6"/>
    <sheet name="Справка 6-Нетек.акт." sheetId="8" r:id="rId7"/>
    <sheet name="Справка 7-БГ" sheetId="9" r:id="rId8"/>
    <sheet name="Справка 7-Русия" sheetId="15" r:id="rId9"/>
    <sheet name="Справка 8-ЦК" sheetId="10" r:id="rId10"/>
    <sheet name="Контроли" sheetId="14" state="hidden" r:id="rId11"/>
    <sheet name="Показатели" sheetId="12" state="hidden" r:id="rId12"/>
    <sheet name="Danni" sheetId="2" state="hidden" r:id="rId13"/>
    <sheet name="Nomenklaturi" sheetId="13" state="hidden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2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'1-Баланс'!$A$1:$H$106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0">Контроли!$A$1:$G$15</definedName>
    <definedName name="_xlnm.Print_Area" localSheetId="0">Начална!$A$1:$B$30</definedName>
    <definedName name="_xlnm.Print_Area" localSheetId="11">Показатели!$A$1:$D$24</definedName>
    <definedName name="_xlnm.Print_Area" localSheetId="5">'Справка 5-Инв.'!$A$1:$F$162</definedName>
    <definedName name="_xlnm.Print_Area" localSheetId="6">'Справка 6-Нетек.акт.'!$A$1:$R$57</definedName>
    <definedName name="_xlnm.Print_Area" localSheetId="7">'Справка 7-БГ'!$A$1:$F$122</definedName>
    <definedName name="_xlnm.Print_Titles" localSheetId="1">'1-Баланс'!$9:$9</definedName>
    <definedName name="_xlnm.Print_Titles" localSheetId="5">'Справка 5-Инв.'!$8:$9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9" l="1"/>
  <c r="G64" i="4"/>
  <c r="C32" i="9"/>
  <c r="C71" i="4"/>
  <c r="C85" i="9"/>
  <c r="G60" i="4"/>
  <c r="G65" i="4"/>
  <c r="C21" i="4"/>
  <c r="C16" i="4"/>
  <c r="C27" i="4"/>
  <c r="C40" i="5"/>
  <c r="G29" i="4"/>
  <c r="C14" i="4" l="1"/>
  <c r="B113" i="15" l="1"/>
  <c r="E107" i="15"/>
  <c r="D107" i="15"/>
  <c r="C107" i="15"/>
  <c r="F106" i="15"/>
  <c r="F105" i="15"/>
  <c r="F104" i="15"/>
  <c r="F107" i="15" s="1"/>
  <c r="E97" i="15"/>
  <c r="E96" i="15"/>
  <c r="E95" i="15"/>
  <c r="E94" i="15"/>
  <c r="E93" i="15"/>
  <c r="F92" i="15"/>
  <c r="E92" i="15"/>
  <c r="D92" i="15"/>
  <c r="C92" i="15"/>
  <c r="E91" i="15"/>
  <c r="E90" i="15"/>
  <c r="E89" i="15"/>
  <c r="E88" i="15"/>
  <c r="F87" i="15"/>
  <c r="E87" i="15"/>
  <c r="D87" i="15"/>
  <c r="C87" i="15"/>
  <c r="E86" i="15"/>
  <c r="E85" i="15"/>
  <c r="E84" i="15"/>
  <c r="E83" i="15"/>
  <c r="F82" i="15"/>
  <c r="E82" i="15"/>
  <c r="D82" i="15"/>
  <c r="C82" i="15"/>
  <c r="E81" i="15"/>
  <c r="E80" i="15"/>
  <c r="E79" i="15"/>
  <c r="E78" i="15"/>
  <c r="F77" i="15"/>
  <c r="E77" i="15"/>
  <c r="D77" i="15"/>
  <c r="C77" i="15"/>
  <c r="E76" i="15"/>
  <c r="E75" i="15"/>
  <c r="E74" i="15"/>
  <c r="E73" i="15" s="1"/>
  <c r="F73" i="15"/>
  <c r="F98" i="15" s="1"/>
  <c r="D73" i="15"/>
  <c r="D98" i="15" s="1"/>
  <c r="D99" i="15" s="1"/>
  <c r="C73" i="15"/>
  <c r="C98" i="15" s="1"/>
  <c r="E70" i="15"/>
  <c r="E67" i="15"/>
  <c r="E66" i="15"/>
  <c r="E65" i="15"/>
  <c r="E64" i="15"/>
  <c r="E63" i="15"/>
  <c r="E62" i="15"/>
  <c r="E61" i="15"/>
  <c r="E60" i="15"/>
  <c r="E59" i="15"/>
  <c r="F58" i="15"/>
  <c r="E58" i="15"/>
  <c r="D58" i="15"/>
  <c r="C58" i="15"/>
  <c r="E57" i="15"/>
  <c r="E56" i="15"/>
  <c r="E55" i="15"/>
  <c r="F54" i="15"/>
  <c r="F68" i="15" s="1"/>
  <c r="E54" i="15"/>
  <c r="D54" i="15"/>
  <c r="D68" i="15" s="1"/>
  <c r="C54" i="15"/>
  <c r="C68" i="15" s="1"/>
  <c r="E68" i="15" s="1"/>
  <c r="C45" i="15"/>
  <c r="E44" i="15"/>
  <c r="E43" i="15"/>
  <c r="E42" i="15"/>
  <c r="E41" i="15"/>
  <c r="E40" i="15" s="1"/>
  <c r="D40" i="15"/>
  <c r="C40" i="15"/>
  <c r="E39" i="15"/>
  <c r="E38" i="15"/>
  <c r="E37" i="15"/>
  <c r="E36" i="15"/>
  <c r="E35" i="15"/>
  <c r="D35" i="15"/>
  <c r="C35" i="15"/>
  <c r="E34" i="15"/>
  <c r="E33" i="15"/>
  <c r="E32" i="15"/>
  <c r="E31" i="15"/>
  <c r="E30" i="15"/>
  <c r="E29" i="15"/>
  <c r="E28" i="15"/>
  <c r="E27" i="15"/>
  <c r="E26" i="15" s="1"/>
  <c r="E45" i="15" s="1"/>
  <c r="D26" i="15"/>
  <c r="D45" i="15" s="1"/>
  <c r="C26" i="15"/>
  <c r="E23" i="15"/>
  <c r="E22" i="15"/>
  <c r="E20" i="15"/>
  <c r="E19" i="15"/>
  <c r="E18" i="15"/>
  <c r="D18" i="15"/>
  <c r="C18" i="15"/>
  <c r="E17" i="15"/>
  <c r="E16" i="15"/>
  <c r="E15" i="15"/>
  <c r="E14" i="15"/>
  <c r="E13" i="15"/>
  <c r="E21" i="15" s="1"/>
  <c r="D13" i="15"/>
  <c r="D21" i="15" s="1"/>
  <c r="C13" i="15"/>
  <c r="C21" i="15" s="1"/>
  <c r="E11" i="15"/>
  <c r="A4" i="15"/>
  <c r="A3" i="15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H978" i="2" s="1"/>
  <c r="E13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G16" i="8"/>
  <c r="J16" i="8" s="1"/>
  <c r="N15" i="8"/>
  <c r="H76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H442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H88" i="2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477" i="2"/>
  <c r="H945" i="2"/>
  <c r="D21" i="9"/>
  <c r="H953" i="2"/>
  <c r="H1192" i="2"/>
  <c r="H658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H561" i="2"/>
  <c r="H565" i="2"/>
  <c r="H863" i="2"/>
  <c r="C149" i="11"/>
  <c r="H1305" i="2" s="1"/>
  <c r="E15" i="14"/>
  <c r="H1296" i="2"/>
  <c r="H64" i="2"/>
  <c r="H1130" i="2"/>
  <c r="A3" i="14"/>
  <c r="C75" i="2"/>
  <c r="C80" i="2"/>
  <c r="C82" i="2"/>
  <c r="C96" i="2"/>
  <c r="C98" i="2"/>
  <c r="C103" i="2"/>
  <c r="C104" i="2"/>
  <c r="C119" i="2"/>
  <c r="C120" i="2"/>
  <c r="C127" i="2"/>
  <c r="C129" i="2"/>
  <c r="C141" i="2"/>
  <c r="C143" i="2"/>
  <c r="C148" i="2"/>
  <c r="C151" i="2"/>
  <c r="C163" i="2"/>
  <c r="C164" i="2"/>
  <c r="C169" i="2"/>
  <c r="C172" i="2"/>
  <c r="C68" i="2"/>
  <c r="C67" i="2"/>
  <c r="C61" i="2"/>
  <c r="C59" i="2"/>
  <c r="C47" i="2"/>
  <c r="C45" i="2"/>
  <c r="C40" i="2"/>
  <c r="C37" i="2"/>
  <c r="C25" i="2"/>
  <c r="C24" i="2"/>
  <c r="C19" i="2"/>
  <c r="C16" i="2"/>
  <c r="C4" i="2"/>
  <c r="C3" i="2"/>
  <c r="C1334" i="2"/>
  <c r="C1332" i="2"/>
  <c r="C1320" i="2"/>
  <c r="C1318" i="2"/>
  <c r="C1313" i="2"/>
  <c r="C1310" i="2"/>
  <c r="C1298" i="2"/>
  <c r="C1297" i="2"/>
  <c r="C1291" i="2"/>
  <c r="C1288" i="2"/>
  <c r="C1276" i="2"/>
  <c r="C1275" i="2"/>
  <c r="C1269" i="2"/>
  <c r="C1267" i="2"/>
  <c r="C1255" i="2"/>
  <c r="C1253" i="2"/>
  <c r="C1248" i="2"/>
  <c r="C1245" i="2"/>
  <c r="C1233" i="2"/>
  <c r="C1232" i="2"/>
  <c r="C1227" i="2"/>
  <c r="C1224" i="2"/>
  <c r="C1212" i="2"/>
  <c r="C1211" i="2"/>
  <c r="C1205" i="2"/>
  <c r="C1203" i="2"/>
  <c r="C1190" i="2"/>
  <c r="C1188" i="2"/>
  <c r="C1183" i="2"/>
  <c r="C1180" i="2"/>
  <c r="C1170" i="2"/>
  <c r="C1169" i="2"/>
  <c r="C1165" i="2"/>
  <c r="C1163" i="2"/>
  <c r="C1154" i="2"/>
  <c r="C1153" i="2"/>
  <c r="C1149" i="2"/>
  <c r="C1147" i="2"/>
  <c r="C1141" i="2"/>
  <c r="C1139" i="2"/>
  <c r="C1135" i="2"/>
  <c r="C1134" i="2"/>
  <c r="C1129" i="2"/>
  <c r="C1126" i="2"/>
  <c r="C1122" i="2"/>
  <c r="C1121" i="2"/>
  <c r="C1117" i="2"/>
  <c r="C1115" i="2"/>
  <c r="C1109" i="2"/>
  <c r="C1107" i="2"/>
  <c r="C1103" i="2"/>
  <c r="C1102" i="2"/>
  <c r="C1097" i="2"/>
  <c r="C1094" i="2"/>
  <c r="C1090" i="2"/>
  <c r="C1089" i="2"/>
  <c r="C1085" i="2"/>
  <c r="C1083" i="2"/>
  <c r="C1077" i="2"/>
  <c r="C1075" i="2"/>
  <c r="C1071" i="2"/>
  <c r="C1070" i="2"/>
  <c r="C1065" i="2"/>
  <c r="C1062" i="2"/>
  <c r="C1058" i="2"/>
  <c r="C1057" i="2"/>
  <c r="C1053" i="2"/>
  <c r="C1051" i="2"/>
  <c r="C1045" i="2"/>
  <c r="C1043" i="2"/>
  <c r="C1039" i="2"/>
  <c r="C1038" i="2"/>
  <c r="C1033" i="2"/>
  <c r="C1030" i="2"/>
  <c r="C1026" i="2"/>
  <c r="C1025" i="2"/>
  <c r="C1021" i="2"/>
  <c r="C1019" i="2"/>
  <c r="C1013" i="2"/>
  <c r="C1011" i="2"/>
  <c r="C1007" i="2"/>
  <c r="C1006" i="2"/>
  <c r="C1001" i="2"/>
  <c r="C998" i="2"/>
  <c r="C994" i="2"/>
  <c r="C993" i="2"/>
  <c r="C989" i="2"/>
  <c r="C987" i="2"/>
  <c r="C981" i="2"/>
  <c r="C979" i="2"/>
  <c r="C975" i="2"/>
  <c r="C974" i="2"/>
  <c r="C969" i="2"/>
  <c r="C966" i="2"/>
  <c r="C962" i="2"/>
  <c r="C961" i="2"/>
  <c r="C957" i="2"/>
  <c r="C955" i="2"/>
  <c r="C949" i="2"/>
  <c r="C947" i="2"/>
  <c r="C943" i="2"/>
  <c r="C942" i="2"/>
  <c r="C937" i="2"/>
  <c r="C934" i="2"/>
  <c r="C930" i="2"/>
  <c r="C929" i="2"/>
  <c r="C925" i="2"/>
  <c r="C923" i="2"/>
  <c r="C917" i="2"/>
  <c r="C915" i="2"/>
  <c r="C910" i="2"/>
  <c r="C909" i="2"/>
  <c r="C904" i="2"/>
  <c r="C901" i="2"/>
  <c r="C897" i="2"/>
  <c r="C896" i="2"/>
  <c r="C892" i="2"/>
  <c r="C890" i="2"/>
  <c r="C884" i="2"/>
  <c r="C882" i="2"/>
  <c r="C878" i="2"/>
  <c r="C877" i="2"/>
  <c r="C872" i="2"/>
  <c r="C869" i="2"/>
  <c r="C865" i="2"/>
  <c r="C864" i="2"/>
  <c r="C860" i="2"/>
  <c r="C858" i="2"/>
  <c r="C852" i="2"/>
  <c r="C850" i="2"/>
  <c r="C846" i="2"/>
  <c r="C845" i="2"/>
  <c r="C840" i="2"/>
  <c r="C837" i="2"/>
  <c r="C833" i="2"/>
  <c r="C832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F107" i="9"/>
  <c r="H1195" i="2" s="1"/>
  <c r="E12" i="14"/>
  <c r="D12" i="14" s="1"/>
  <c r="H438" i="2"/>
  <c r="H228" i="2"/>
  <c r="L23" i="7"/>
  <c r="H426" i="2" s="1"/>
  <c r="H404" i="2"/>
  <c r="H1002" i="2"/>
  <c r="H231" i="2"/>
  <c r="L26" i="7"/>
  <c r="H429" i="2" s="1"/>
  <c r="H552" i="2"/>
  <c r="J12" i="8"/>
  <c r="H642" i="2"/>
  <c r="I27" i="10"/>
  <c r="H1294" i="2"/>
  <c r="L19" i="7"/>
  <c r="H422" i="2" s="1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52" i="5"/>
  <c r="B40" i="7"/>
  <c r="C48" i="8"/>
  <c r="H660" i="2"/>
  <c r="P43" i="8"/>
  <c r="H850" i="2"/>
  <c r="H848" i="2"/>
  <c r="H518" i="2"/>
  <c r="H648" i="2"/>
  <c r="H667" i="2"/>
  <c r="H875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N28" i="8" l="1"/>
  <c r="Q28" i="8" s="1"/>
  <c r="H866" i="2" s="1"/>
  <c r="H555" i="2"/>
  <c r="H87" i="2"/>
  <c r="C8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A5" i="15"/>
  <c r="H79" i="2"/>
  <c r="D15" i="14"/>
  <c r="D14" i="14"/>
  <c r="L18" i="7"/>
  <c r="H421" i="2" s="1"/>
  <c r="J17" i="7"/>
  <c r="H376" i="2" s="1"/>
  <c r="E26" i="9"/>
  <c r="H987" i="2" s="1"/>
  <c r="Q27" i="8"/>
  <c r="H865" i="2" s="1"/>
  <c r="E77" i="9"/>
  <c r="H1114" i="2" s="1"/>
  <c r="D31" i="5"/>
  <c r="D36" i="5" s="1"/>
  <c r="H1043" i="2"/>
  <c r="E35" i="9"/>
  <c r="H996" i="2" s="1"/>
  <c r="D9" i="14"/>
  <c r="G31" i="5"/>
  <c r="G36" i="5" s="1"/>
  <c r="B31" i="10"/>
  <c r="C46" i="8"/>
  <c r="B38" i="7"/>
  <c r="B111" i="15"/>
  <c r="B50" i="5"/>
  <c r="D87" i="9"/>
  <c r="H1081" i="2" s="1"/>
  <c r="E82" i="9"/>
  <c r="H1119" i="2" s="1"/>
  <c r="E92" i="9"/>
  <c r="H1129" i="2" s="1"/>
  <c r="E21" i="9"/>
  <c r="H985" i="2" s="1"/>
  <c r="H918" i="2"/>
  <c r="C21" i="9"/>
  <c r="H921" i="2" s="1"/>
  <c r="D45" i="9"/>
  <c r="E40" i="9"/>
  <c r="H1001" i="2" s="1"/>
  <c r="H977" i="2"/>
  <c r="H556" i="2"/>
  <c r="G56" i="4"/>
  <c r="H107" i="2" s="1"/>
  <c r="H69" i="2"/>
  <c r="C94" i="4"/>
  <c r="H71" i="2" s="1"/>
  <c r="G17" i="7"/>
  <c r="G71" i="4"/>
  <c r="G79" i="4" s="1"/>
  <c r="D13" i="12" s="1"/>
  <c r="D46" i="4"/>
  <c r="H82" i="2"/>
  <c r="D13" i="14"/>
  <c r="L13" i="7"/>
  <c r="H416" i="2" s="1"/>
  <c r="H258" i="2"/>
  <c r="M31" i="7"/>
  <c r="H244" i="2"/>
  <c r="I17" i="7"/>
  <c r="C31" i="5"/>
  <c r="C36" i="5" s="1"/>
  <c r="H147" i="2" s="1"/>
  <c r="D15" i="12"/>
  <c r="D3" i="12"/>
  <c r="H161" i="2"/>
  <c r="E79" i="11"/>
  <c r="H1320" i="2" s="1"/>
  <c r="C79" i="11"/>
  <c r="H1300" i="2" s="1"/>
  <c r="H1244" i="2"/>
  <c r="D46" i="15"/>
  <c r="C99" i="15"/>
  <c r="E98" i="15"/>
  <c r="E99" i="15" s="1"/>
  <c r="E46" i="15"/>
  <c r="C46" i="15"/>
  <c r="F99" i="15"/>
  <c r="D44" i="6"/>
  <c r="D46" i="6" s="1"/>
  <c r="H655" i="2"/>
  <c r="R20" i="8"/>
  <c r="H890" i="2" s="1"/>
  <c r="H650" i="2"/>
  <c r="H560" i="2"/>
  <c r="Q16" i="8"/>
  <c r="H856" i="2" s="1"/>
  <c r="H646" i="2"/>
  <c r="Q15" i="8"/>
  <c r="H855" i="2" s="1"/>
  <c r="H645" i="2"/>
  <c r="K43" i="8"/>
  <c r="H700" i="2" s="1"/>
  <c r="D56" i="4"/>
  <c r="F17" i="7"/>
  <c r="F31" i="7" s="1"/>
  <c r="H218" i="2"/>
  <c r="H37" i="4"/>
  <c r="H95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776" i="2" l="1"/>
  <c r="R27" i="8"/>
  <c r="H895" i="2" s="1"/>
  <c r="H170" i="2"/>
  <c r="D98" i="9"/>
  <c r="D99" i="9" s="1"/>
  <c r="H1093" i="2" s="1"/>
  <c r="E45" i="9"/>
  <c r="E46" i="9" s="1"/>
  <c r="H1007" i="2" s="1"/>
  <c r="E87" i="9"/>
  <c r="H974" i="2"/>
  <c r="D46" i="9"/>
  <c r="H975" i="2" s="1"/>
  <c r="R16" i="8"/>
  <c r="H886" i="2" s="1"/>
  <c r="R15" i="8"/>
  <c r="H885" i="2" s="1"/>
  <c r="D5" i="12"/>
  <c r="H120" i="2"/>
  <c r="D12" i="12"/>
  <c r="H124" i="2"/>
  <c r="D10" i="12"/>
  <c r="D11" i="12"/>
  <c r="H390" i="2"/>
  <c r="H310" i="2"/>
  <c r="G31" i="7"/>
  <c r="H456" i="2"/>
  <c r="M34" i="7"/>
  <c r="H459" i="2" s="1"/>
  <c r="H354" i="2"/>
  <c r="I31" i="7"/>
  <c r="C42" i="5"/>
  <c r="C33" i="5"/>
  <c r="H144" i="2" s="1"/>
  <c r="H143" i="2"/>
  <c r="D8" i="12"/>
  <c r="G33" i="5"/>
  <c r="H171" i="2" s="1"/>
  <c r="G37" i="5"/>
  <c r="H174" i="2"/>
  <c r="C37" i="5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H1006" i="2"/>
  <c r="D19" i="12"/>
  <c r="H1124" i="2"/>
  <c r="E98" i="9"/>
  <c r="H1135" i="2" s="1"/>
  <c r="G34" i="7"/>
  <c r="H327" i="2" s="1"/>
  <c r="H324" i="2"/>
  <c r="I34" i="7"/>
  <c r="H371" i="2" s="1"/>
  <c r="H368" i="2"/>
  <c r="H153" i="2"/>
  <c r="C45" i="5"/>
  <c r="H156" i="2" s="1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4" i="5"/>
  <c r="G45" i="5"/>
  <c r="H179" i="2" s="1"/>
  <c r="H176" i="2"/>
  <c r="D22" i="12"/>
  <c r="D23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4" i="5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<sst xmlns="http://schemas.openxmlformats.org/spreadsheetml/2006/main" count="4536" uniqueCount="1004">
  <si>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</si>
  <si>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</si>
  <si>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</si>
  <si>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</si>
  <si>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</si>
  <si>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</si>
  <si>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</si>
  <si>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</si>
  <si>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</si>
  <si>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</si>
  <si>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</si>
  <si>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</si>
  <si>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</si>
  <si>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</si>
  <si>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</si>
  <si>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</si>
  <si>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</si>
  <si>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</si>
  <si>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</si>
  <si>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</si>
  <si>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</si>
  <si>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</si>
  <si>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</si>
  <si>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</si>
  <si>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</si>
  <si>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</si>
  <si>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</si>
  <si>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</si>
  <si>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</si>
  <si>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</si>
  <si>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</si>
  <si>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</si>
  <si>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</si>
  <si>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</si>
  <si>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</si>
  <si>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</si>
  <si>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</si>
  <si>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</si>
  <si>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</si>
  <si>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</si>
  <si>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</si>
  <si>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</si>
  <si>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</si>
  <si>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</si>
  <si>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</si>
  <si>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</si>
  <si>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</si>
  <si>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</si>
  <si>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</si>
  <si>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</si>
  <si>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</si>
  <si>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</si>
  <si>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</si>
  <si>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</si>
  <si>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</si>
  <si>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</si>
  <si>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</si>
  <si>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</si>
  <si>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</si>
  <si>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</si>
  <si>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</si>
  <si>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</si>
  <si>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</si>
  <si>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</si>
  <si>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</si>
  <si>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</si>
  <si>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</si>
  <si>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</si>
  <si>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</si>
  <si>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</si>
  <si>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</si>
  <si>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</si>
  <si>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</si>
  <si>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</si>
  <si>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</si>
  <si>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</si>
  <si>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</si>
  <si>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</si>
  <si>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</si>
  <si>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</si>
  <si>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</si>
  <si>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</si>
  <si>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</si>
  <si>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</si>
  <si>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</si>
  <si>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</si>
  <si>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</si>
  <si>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</si>
  <si>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</si>
  <si>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</si>
  <si>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</si>
  <si>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</si>
  <si>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</si>
  <si>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</si>
  <si>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</si>
  <si>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</si>
  <si>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</si>
  <si>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</si>
  <si>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</si>
  <si>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</si>
  <si>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</si>
  <si>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</si>
  <si>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</si>
  <si>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</si>
  <si>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</si>
  <si>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</si>
  <si>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</si>
  <si>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</si>
  <si>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</si>
  <si>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</si>
  <si>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</si>
  <si>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</si>
  <si>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</si>
  <si>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</si>
  <si>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</si>
  <si>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</si>
  <si>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</si>
  <si>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</si>
  <si>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</si>
  <si>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</si>
  <si>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</si>
  <si>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</si>
  <si>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</si>
  <si>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</si>
  <si>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</si>
  <si>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</si>
  <si>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</si>
  <si>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</si>
  <si>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</si>
  <si>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</si>
  <si>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</si>
  <si>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</si>
  <si>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</si>
  <si>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</si>
  <si>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</si>
  <si>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</si>
  <si>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</si>
  <si>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</si>
  <si>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</si>
  <si>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</si>
  <si>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</si>
  <si>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</si>
  <si>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</si>
  <si>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</si>
  <si>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</si>
  <si>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</si>
  <si>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</si>
  <si>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</si>
  <si>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</si>
  <si>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</si>
  <si>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</si>
  <si>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</si>
  <si>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</si>
  <si>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</si>
  <si>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</si>
  <si>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</si>
  <si>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</si>
  <si>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</si>
  <si>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</si>
  <si>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</si>
  <si>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</si>
  <si>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</si>
  <si>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</si>
  <si>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</si>
  <si>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</si>
  <si>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</si>
  <si>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</si>
  <si>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</si>
  <si>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</si>
  <si>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</si>
  <si>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</si>
  <si>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</si>
  <si>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</si>
  <si>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</si>
  <si>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</si>
  <si>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</si>
  <si>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</si>
  <si>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</si>
  <si>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</si>
  <si>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</si>
  <si>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</si>
  <si>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</si>
  <si>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</si>
  <si>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</si>
  <si>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</si>
  <si>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</si>
  <si>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</si>
  <si>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</si>
  <si>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</si>
  <si>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</si>
  <si>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</si>
  <si>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</si>
  <si>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</si>
  <si>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</si>
  <si>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</si>
  <si>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</si>
  <si>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</si>
  <si>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</si>
  <si>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</si>
  <si>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</si>
  <si>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</si>
  <si>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</si>
  <si>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</si>
  <si>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</si>
  <si>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</si>
  <si>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</si>
  <si>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</si>
  <si>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</si>
  <si>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</si>
  <si>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</si>
  <si>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</si>
  <si>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</si>
  <si>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</si>
  <si>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</si>
  <si>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</si>
  <si>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</si>
  <si>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</si>
  <si>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</si>
  <si>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</si>
  <si>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</si>
  <si>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</si>
  <si>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</si>
  <si>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</si>
  <si>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</si>
  <si>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</si>
  <si>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</si>
  <si>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</si>
  <si>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</si>
  <si>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</si>
  <si>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</si>
  <si>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</si>
  <si>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</si>
  <si>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</si>
  <si>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</si>
  <si>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</si>
  <si>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</si>
  <si>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</si>
  <si>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</si>
  <si>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</si>
  <si>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</si>
  <si>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</si>
  <si>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</si>
  <si>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</si>
  <si>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</si>
  <si>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</si>
  <si>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</si>
  <si>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</si>
  <si>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</si>
  <si>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</si>
  <si>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</si>
  <si>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</si>
  <si>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</si>
  <si>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</si>
  <si>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</si>
  <si>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</si>
  <si>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</si>
  <si>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</si>
  <si>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</si>
  <si>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</si>
  <si>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</si>
  <si>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</si>
  <si>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</si>
  <si>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</si>
  <si>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</si>
  <si>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</si>
  <si>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</si>
  <si>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</si>
  <si>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</si>
  <si>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</si>
  <si>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</si>
  <si>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</si>
  <si>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</si>
  <si>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</si>
  <si>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</si>
  <si>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</si>
  <si>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</si>
  <si>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</si>
  <si>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</si>
  <si>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</si>
  <si>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</si>
  <si>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</si>
  <si>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</si>
  <si>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</si>
  <si>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</si>
  <si>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</si>
  <si>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</si>
  <si>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</si>
  <si>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</si>
  <si>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</si>
  <si>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</si>
  <si>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</si>
  <si>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</si>
  <si>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</si>
  <si>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</si>
  <si>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</si>
  <si>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</si>
  <si>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</si>
  <si>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</si>
  <si>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</si>
  <si>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</si>
  <si>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</si>
  <si>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</si>
  <si>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</si>
  <si>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</si>
  <si>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</si>
  <si>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</si>
  <si>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</si>
  <si>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</si>
  <si>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</si>
  <si>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</si>
  <si>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</si>
  <si>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</si>
  <si>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</si>
  <si>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</si>
  <si>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</si>
  <si>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</si>
  <si>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</si>
  <si>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</si>
  <si>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</si>
  <si>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</si>
  <si>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</si>
  <si>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</si>
  <si>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</si>
  <si>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</si>
  <si>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</si>
  <si>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</si>
  <si>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</si>
  <si>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</si>
  <si>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</si>
  <si>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</si>
  <si>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</si>
  <si>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</si>
  <si>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</si>
  <si>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</si>
  <si>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</si>
  <si>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</si>
  <si>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</si>
  <si>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</si>
  <si>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</si>
  <si>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</si>
  <si>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</si>
  <si>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</si>
  <si>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</si>
  <si>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</si>
  <si>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</si>
  <si>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</si>
  <si>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</si>
  <si>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</si>
  <si>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</si>
  <si>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</si>
  <si>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</si>
  <si>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</si>
  <si>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</si>
  <si>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</si>
  <si>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</si>
  <si>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</si>
  <si>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</si>
  <si>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</si>
  <si>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</si>
  <si>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</si>
  <si>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</si>
  <si>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</si>
  <si>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</si>
  <si>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</si>
  <si>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</si>
  <si>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</si>
  <si>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</si>
  <si>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</si>
  <si>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</si>
  <si>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</si>
  <si>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</si>
  <si>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</si>
  <si>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</si>
  <si>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</si>
  <si>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</si>
  <si>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</si>
  <si>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</si>
  <si>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</si>
  <si>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</si>
  <si>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</si>
  <si>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</si>
  <si>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</si>
  <si>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</si>
  <si>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</si>
  <si>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</si>
  <si>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</si>
  <si>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</si>
  <si>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</si>
  <si>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</si>
  <si>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</si>
  <si>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</si>
  <si>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</si>
  <si>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</si>
  <si>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</si>
  <si>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</si>
  <si>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</si>
  <si>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</si>
  <si>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</si>
  <si>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</si>
  <si>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</si>
  <si>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</si>
  <si>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</si>
  <si>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</si>
  <si>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</si>
  <si>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</si>
  <si>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</si>
  <si>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</si>
  <si>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</si>
  <si>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</si>
  <si>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</si>
  <si>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</si>
  <si>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</si>
  <si>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</si>
  <si>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</si>
  <si>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</si>
  <si>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</si>
  <si>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</si>
  <si>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</si>
  <si>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</si>
  <si>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</si>
  <si>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</si>
  <si>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</si>
  <si>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</si>
  <si>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</si>
  <si>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</si>
  <si>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</si>
  <si>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</si>
  <si>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</si>
  <si>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</si>
  <si>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</si>
  <si>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</si>
  <si>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</si>
  <si>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</si>
  <si>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</si>
  <si>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</si>
  <si>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</si>
  <si>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</si>
  <si>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</si>
  <si>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</si>
  <si>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</si>
  <si>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</si>
  <si>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</si>
  <si>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</si>
  <si>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</si>
  <si>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</si>
  <si>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</si>
  <si>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</si>
  <si>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</si>
  <si>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</si>
  <si>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</si>
  <si>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</si>
  <si>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</si>
  <si>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</si>
  <si>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</si>
  <si>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</si>
  <si>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</si>
  <si>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</si>
  <si>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</si>
  <si>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</si>
  <si>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</si>
  <si>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</si>
  <si>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</si>
  <si>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</si>
  <si>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</si>
  <si>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</si>
  <si>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</si>
  <si>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</si>
  <si>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</si>
  <si>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</si>
  <si>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</si>
  <si>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</si>
  <si>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</si>
  <si>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</si>
  <si>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</si>
  <si>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</si>
  <si>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</si>
  <si>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</si>
  <si>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</si>
  <si>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</si>
  <si>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</si>
  <si>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</si>
  <si>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</si>
  <si>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</si>
  <si>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</si>
  <si>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</si>
  <si>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</si>
  <si>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</si>
  <si>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</si>
  <si>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</si>
  <si>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</si>
  <si>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</si>
  <si>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</si>
  <si>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</si>
  <si>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</si>
  <si>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</si>
  <si>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</si>
  <si>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</si>
  <si>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</si>
  <si>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</si>
  <si>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</si>
  <si>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</si>
  <si>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</si>
  <si>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</si>
  <si>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</si>
  <si>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</si>
  <si>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</si>
  <si>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</si>
  <si>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</si>
  <si>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</si>
  <si>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</si>
  <si>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</si>
  <si>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</si>
  <si>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</si>
  <si>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</si>
  <si>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</si>
  <si>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</si>
  <si>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</si>
  <si>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</si>
  <si>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</si>
  <si>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</si>
  <si>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</si>
  <si>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</si>
  <si>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</si>
  <si>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</si>
  <si>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</si>
  <si>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</si>
  <si>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</si>
  <si>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</si>
  <si>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</si>
  <si>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</si>
  <si>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</si>
  <si>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</si>
  <si>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</si>
  <si>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</si>
  <si>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</si>
  <si>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</si>
  <si>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</si>
  <si>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</si>
  <si>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</si>
  <si>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</si>
  <si>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</si>
  <si>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</si>
  <si>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</si>
  <si>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</si>
  <si>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</si>
  <si>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</si>
  <si>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</si>
  <si>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</si>
  <si>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</si>
  <si>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</si>
  <si>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</si>
  <si>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</si>
  <si>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</si>
  <si>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</si>
  <si>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</si>
  <si>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</si>
  <si>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</si>
  <si>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</si>
  <si>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</si>
  <si>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</si>
  <si>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</si>
  <si>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</si>
  <si>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</si>
  <si>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</si>
  <si>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</si>
  <si>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</si>
  <si>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</si>
  <si>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</si>
  <si>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</si>
  <si>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</si>
  <si>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</si>
  <si>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</si>
  <si>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</si>
  <si>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</si>
  <si>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</si>
  <si>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</si>
  <si>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</si>
  <si>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</si>
  <si>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</si>
  <si>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</si>
  <si>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</si>
  <si>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</si>
  <si>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</si>
  <si>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</si>
  <si>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</si>
  <si>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</si>
  <si>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</si>
  <si>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</si>
  <si>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</si>
  <si>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</si>
  <si>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</si>
  <si>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</si>
  <si>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</si>
  <si>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</si>
  <si>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</si>
  <si>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</si>
  <si>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</si>
  <si>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</si>
  <si>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</si>
  <si>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</si>
  <si>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</si>
  <si>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</si>
  <si>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</si>
  <si>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</si>
  <si>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</si>
  <si>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</si>
  <si>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</si>
  <si>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</si>
  <si>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</si>
  <si>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</si>
  <si>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</si>
  <si>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</si>
  <si>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</si>
  <si>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</si>
  <si>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</si>
  <si>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</si>
  <si>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</si>
  <si>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</si>
  <si>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</si>
  <si>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</si>
  <si>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</si>
  <si>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</si>
  <si>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</si>
  <si>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</si>
  <si>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</si>
  <si>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</si>
  <si>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</si>
  <si>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</si>
  <si>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</si>
  <si>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</si>
  <si>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</si>
  <si>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</si>
  <si>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</si>
  <si>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</si>
  <si>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</si>
  <si>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</si>
  <si>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</si>
  <si>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</si>
  <si>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</si>
  <si>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</si>
  <si>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</si>
  <si>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</si>
  <si>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</si>
  <si>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</si>
  <si>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</si>
  <si>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</si>
  <si>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</si>
  <si>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</si>
  <si>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</si>
  <si>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</si>
  <si>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</si>
  <si>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</si>
  <si>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</si>
  <si>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</si>
  <si>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</si>
  <si>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</si>
  <si>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</si>
  <si>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</si>
  <si>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</si>
  <si>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</si>
  <si>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</si>
  <si>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</si>
  <si>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</si>
  <si>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</si>
  <si>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</si>
  <si>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</si>
  <si>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</si>
  <si>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</si>
  <si>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</si>
  <si>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</si>
  <si>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</si>
  <si>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</si>
  <si>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</si>
  <si>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</si>
  <si>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</si>
  <si>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</si>
  <si>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</si>
  <si>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</si>
  <si>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</si>
  <si>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</si>
  <si>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</si>
  <si>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</si>
  <si>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</si>
  <si>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</si>
  <si>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</si>
  <si>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</si>
  <si>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</si>
  <si>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</si>
  <si>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</si>
  <si>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</si>
  <si>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</si>
  <si>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</si>
  <si>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</si>
  <si>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</si>
  <si>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</si>
  <si>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</si>
  <si>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</si>
  <si>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</si>
  <si>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</si>
  <si>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</si>
  <si>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</si>
  <si>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</si>
  <si>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</si>
  <si>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</si>
  <si>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</si>
  <si>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</si>
  <si>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</si>
  <si>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</si>
  <si>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</si>
  <si>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</si>
  <si>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</si>
  <si>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</si>
  <si>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</si>
  <si>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</si>
  <si>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</si>
  <si>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</si>
  <si>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</si>
  <si>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</si>
  <si>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</si>
  <si>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</si>
  <si>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</si>
  <si>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</si>
  <si>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</si>
  <si>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</si>
  <si>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</si>
  <si>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</si>
  <si>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</si>
  <si>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</si>
  <si>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</si>
  <si>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</si>
  <si>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</si>
  <si>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</si>
  <si>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</si>
  <si>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</si>
  <si>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</si>
  <si>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</si>
  <si>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</si>
  <si>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</si>
  <si>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</si>
  <si>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</si>
  <si>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</si>
  <si>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</si>
  <si>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</si>
  <si>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</si>
  <si>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</si>
  <si>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</si>
  <si>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</si>
  <si>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</si>
  <si>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</si>
  <si>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</si>
  <si>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</si>
  <si>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</si>
  <si>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</si>
  <si>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</si>
  <si>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</si>
  <si>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</si>
  <si>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</si>
  <si>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</si>
  <si>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</si>
  <si>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</si>
  <si>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</si>
  <si>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</si>
  <si>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</si>
  <si>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</si>
  <si>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</si>
  <si>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</si>
  <si>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</si>
  <si>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</si>
  <si>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</si>
  <si>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</si>
  <si>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</si>
  <si>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</si>
  <si>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</si>
  <si>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</si>
  <si>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</si>
  <si>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</si>
  <si>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</si>
  <si>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</si>
  <si>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</si>
  <si>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</si>
  <si>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</si>
  <si>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</si>
  <si>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</si>
  <si>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</si>
  <si>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</si>
  <si>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</si>
  <si>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</si>
  <si>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</si>
  <si>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</si>
  <si>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</si>
  <si>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</si>
  <si>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</si>
  <si>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</si>
  <si>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</si>
  <si>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</si>
  <si>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</si>
  <si>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</si>
  <si>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</si>
  <si>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</si>
  <si>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</si>
  <si>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</si>
  <si>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</si>
  <si>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</si>
  <si>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</si>
  <si>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</si>
  <si>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</si>
  <si>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</si>
  <si>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</si>
  <si>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</si>
  <si>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</si>
  <si>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</si>
  <si>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</si>
  <si>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</si>
  <si>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</si>
  <si>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</si>
  <si>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</si>
  <si>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</si>
  <si>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</si>
  <si>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</si>
  <si>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</si>
  <si>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</si>
  <si>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</si>
  <si>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</si>
  <si>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</si>
  <si>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</si>
  <si>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</si>
  <si>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</si>
  <si>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</si>
  <si>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</si>
  <si>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</si>
  <si>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</si>
  <si>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</si>
  <si>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</si>
  <si>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</si>
  <si>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</si>
  <si>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</si>
  <si>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</si>
  <si>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</si>
  <si>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</si>
  <si>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</si>
  <si>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</si>
  <si>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</si>
  <si>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</si>
  <si>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</si>
  <si>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</si>
  <si>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</si>
  <si>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</si>
  <si>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</si>
  <si>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</si>
  <si>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</si>
  <si>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</si>
  <si>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</si>
  <si>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</si>
  <si>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</si>
  <si>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</si>
  <si>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</si>
  <si>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</si>
  <si>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</si>
  <si>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</si>
  <si>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</si>
  <si>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</si>
  <si>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</si>
  <si>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</si>
  <si>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</si>
  <si>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</si>
  <si>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</si>
  <si>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</si>
  <si>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</si>
  <si>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</si>
  <si>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</si>
  <si>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</si>
  <si>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</si>
  <si>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</si>
  <si>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</si>
  <si>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</si>
  <si>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</si>
  <si>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</si>
  <si>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</si>
  <si>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</si>
  <si>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</si>
  <si>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</si>
  <si>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</si>
  <si>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</si>
  <si>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</si>
  <si>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</si>
  <si>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</si>
  <si>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</si>
  <si>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</si>
  <si>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</si>
  <si>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</si>
  <si>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</si>
  <si>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</si>
  <si>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</si>
  <si>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</si>
  <si>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</si>
  <si>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</si>
  <si>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</si>
  <si>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</si>
  <si>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</si>
  <si>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</si>
  <si>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</si>
  <si>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</si>
  <si>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</si>
  <si>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</si>
  <si>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</si>
  <si>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</si>
  <si>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</si>
  <si>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</si>
  <si>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</si>
  <si>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</si>
  <si>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</si>
  <si>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</si>
  <si>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</si>
  <si>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</si>
  <si>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</si>
  <si>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</si>
  <si>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</si>
  <si>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</si>
  <si>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</si>
  <si>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</si>
  <si>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</si>
  <si>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</si>
  <si>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</si>
  <si>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</si>
  <si>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</si>
  <si>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</si>
  <si>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</si>
  <si>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</si>
  <si>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</si>
  <si>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</si>
  <si>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</si>
  <si>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</si>
  <si>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</si>
  <si>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</si>
  <si>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</si>
  <si>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</si>
  <si>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</si>
  <si>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</si>
  <si>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</si>
  <si>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</si>
  <si>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</si>
  <si>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</si>
  <si>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</si>
  <si>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</si>
  <si>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</si>
  <si>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</si>
  <si>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</si>
  <si>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</si>
  <si>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</si>
  <si>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</si>
  <si>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</si>
  <si>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</si>
  <si>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</si>
  <si>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</si>
  <si>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</si>
  <si>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</si>
  <si>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</si>
  <si>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</si>
  <si>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</si>
  <si>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</si>
  <si>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</si>
  <si>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</si>
  <si>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</si>
  <si>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</si>
  <si>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</si>
  <si>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</si>
  <si>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</si>
  <si>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</si>
  <si>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</si>
  <si>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</si>
  <si>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</si>
  <si>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</si>
  <si>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</si>
  <si>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</si>
  <si>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</si>
  <si>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</si>
  <si>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</si>
  <si>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</si>
  <si>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</si>
  <si>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</si>
  <si>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</si>
  <si>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</si>
  <si>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</si>
  <si>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</si>
  <si>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</si>
  <si>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</si>
  <si>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</si>
  <si>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</si>
  <si>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</si>
  <si>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</si>
  <si>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</si>
  <si>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ТЕХНОИМПОРТЕКСПОРТ АД</t>
  </si>
  <si>
    <t>831121837</t>
  </si>
  <si>
    <t>Иван Тодоров</t>
  </si>
  <si>
    <t>гр. София, ул. "Фредерик Жолио Кюри" 20</t>
  </si>
  <si>
    <t>гр. София, ул. "Кораб планина" 13</t>
  </si>
  <si>
    <t>(02) 963 00 40</t>
  </si>
  <si>
    <t>(02) 963 12 52</t>
  </si>
  <si>
    <t>office@tiexport.com</t>
  </si>
  <si>
    <t>www.tiexport.com</t>
  </si>
  <si>
    <t>www.infostock.bg</t>
  </si>
  <si>
    <t>Мирослава Филипова</t>
  </si>
  <si>
    <t>Гл.счетоводител</t>
  </si>
  <si>
    <t>1 ПОК Съгласие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</si>
</sst>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45958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Мирослава Филипова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45930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45958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982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993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994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995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996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 t="s">
        <v>997</v>
      </c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998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999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1000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1001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1002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30" sqref="F3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ТЕХНОИМПОРТЕКСПОРТ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831121837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>
        <v>62940</v>
      </c>
      <c r="D13" s="397"/>
      <c r="E13" s="397"/>
      <c r="F13" s="397">
        <v>14397</v>
      </c>
      <c r="G13" s="397"/>
      <c r="H13" s="397"/>
      <c r="I13" s="398">
        <f>F13+G13-H13</f>
        <v>14397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62940</v>
      </c>
      <c r="D18" s="404">
        <f t="shared" si="1"/>
        <v>0</v>
      </c>
      <c r="E18" s="404">
        <f t="shared" si="1"/>
        <v>0</v>
      </c>
      <c r="F18" s="404">
        <f t="shared" si="1"/>
        <v>14397</v>
      </c>
      <c r="G18" s="404">
        <f t="shared" si="1"/>
        <v>0</v>
      </c>
      <c r="H18" s="404">
        <f t="shared" si="1"/>
        <v>0</v>
      </c>
      <c r="I18" s="405">
        <f t="shared" si="0"/>
        <v>14397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>
        <v>4874000</v>
      </c>
      <c r="D25" s="397"/>
      <c r="E25" s="397"/>
      <c r="F25" s="397">
        <v>6900</v>
      </c>
      <c r="G25" s="397"/>
      <c r="H25" s="397"/>
      <c r="I25" s="398">
        <f t="shared" si="0"/>
        <v>6900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4874000</v>
      </c>
      <c r="D27" s="404">
        <f t="shared" si="2"/>
        <v>0</v>
      </c>
      <c r="E27" s="404">
        <f t="shared" si="2"/>
        <v>0</v>
      </c>
      <c r="F27" s="404">
        <f t="shared" si="2"/>
        <v>6900</v>
      </c>
      <c r="G27" s="404">
        <f t="shared" si="2"/>
        <v>0</v>
      </c>
      <c r="H27" s="404">
        <f t="shared" si="2"/>
        <v>0</v>
      </c>
      <c r="I27" s="405">
        <f t="shared" si="0"/>
        <v>6900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45958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Мирослава Филипова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4" t="s">
        <v>13</v>
      </c>
      <c r="B35" s="681" t="s">
        <v>993</v>
      </c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5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ТЕХНОИМПОРТЕКСПОРТ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118615</v>
      </c>
      <c r="D6" s="624">
        <f t="shared" ref="D6:D15" si="0">C6-E6</f>
        <v>0</v>
      </c>
      <c r="E6" s="596">
        <f>'1-Баланс'!G95</f>
        <v>118615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22631</v>
      </c>
      <c r="D7" s="624">
        <f t="shared" si="0"/>
        <v>22494</v>
      </c>
      <c r="E7" s="596">
        <f>'1-Баланс'!G18</f>
        <v>137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-393</v>
      </c>
      <c r="D8" s="624">
        <f t="shared" si="0"/>
        <v>0</v>
      </c>
      <c r="E8" s="596">
        <f>ABS('2-Отчет за доходите'!C44)-ABS('2-Отчет за доходите'!G44)</f>
        <v>-393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510</v>
      </c>
      <c r="D9" s="624">
        <f t="shared" si="0"/>
        <v>0</v>
      </c>
      <c r="E9" s="596">
        <f>'3-Отчет за паричния поток'!C45</f>
        <v>510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1469</v>
      </c>
      <c r="D10" s="624">
        <f t="shared" si="0"/>
        <v>0</v>
      </c>
      <c r="E10" s="596">
        <f>'3-Отчет за паричния поток'!C46</f>
        <v>1469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22631</v>
      </c>
      <c r="D11" s="624">
        <f t="shared" si="0"/>
        <v>0</v>
      </c>
      <c r="E11" s="596">
        <f>'4-Отчет за собствения капитал'!L34</f>
        <v>22631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5-Инв.'!C27+'Справка 5-Инв.'!C97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5-Инв.'!C44+'Справка 5-Инв.'!C114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5-Инв.'!C61+'Справка 5-Инв.'!C131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14397</v>
      </c>
      <c r="D15" s="624">
        <f t="shared" si="0"/>
        <v>9360</v>
      </c>
      <c r="E15" s="596">
        <f>'Справка 5-Инв.'!C148+'Справка 5-Инв.'!C78</f>
        <v>5037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-1.7112998040496409E-2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-1.736556051433874E-2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-4.0944324054008998E-3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-3.3132403153058212E-3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0.98226777289734835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0.43286107360757436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0.4305538940064601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0.14302804504981798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2.5105532103976893E-2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0.57795394488486218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0.19360957720355773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0.62345679012345678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4.2412619857717297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0.8092062555326055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1930</v>
      </c>
      <c r="E21" s="617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8.5281251380849271E-2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8.0738655183835703E-2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49.2225641025641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ТЕХНОИМПОРТЕКСПОРТ АД</v>
      </c>
      <c r="B3" s="626" t="str">
        <f t="shared" ref="B3:B34" si="1">pdeBulstat</f>
        <v>831121837</v>
      </c>
      <c r="C3" s="630">
        <f t="shared" ref="C3:C34" si="2">endDate</f>
        <v>45930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ТЕХНОИМПОРТЕКСПОРТ АД</v>
      </c>
      <c r="B4" s="626" t="str">
        <f t="shared" si="1"/>
        <v>831121837</v>
      </c>
      <c r="C4" s="630">
        <f t="shared" si="2"/>
        <v>45930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ТЕХНОИМПОРТЕКСПОРТ АД</v>
      </c>
      <c r="B5" s="626" t="str">
        <f t="shared" si="1"/>
        <v>831121837</v>
      </c>
      <c r="C5" s="630">
        <f t="shared" si="2"/>
        <v>45930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ТЕХНОИМПОРТЕКСПОРТ АД</v>
      </c>
      <c r="B6" s="626" t="str">
        <f t="shared" si="1"/>
        <v>831121837</v>
      </c>
      <c r="C6" s="630">
        <f t="shared" si="2"/>
        <v>45930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ТЕХНОИМПОРТЕКСПОРТ АД</v>
      </c>
      <c r="B7" s="626" t="str">
        <f t="shared" si="1"/>
        <v>831121837</v>
      </c>
      <c r="C7" s="630">
        <f t="shared" si="2"/>
        <v>45930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60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ТЕХНОИМПОРТЕКСПОРТ АД</v>
      </c>
      <c r="B8" s="626" t="str">
        <f t="shared" si="1"/>
        <v>831121837</v>
      </c>
      <c r="C8" s="630">
        <f t="shared" si="2"/>
        <v>45930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9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ТЕХНОИМПОРТЕКСПОРТ АД</v>
      </c>
      <c r="B9" s="626" t="str">
        <f t="shared" si="1"/>
        <v>831121837</v>
      </c>
      <c r="C9" s="630">
        <f t="shared" si="2"/>
        <v>45930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ТЕХНОИМПОРТЕКСПОРТ АД</v>
      </c>
      <c r="B10" s="626" t="str">
        <f t="shared" si="1"/>
        <v>831121837</v>
      </c>
      <c r="C10" s="630">
        <f t="shared" si="2"/>
        <v>45930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ТЕХНОИМПОРТЕКСПОРТ АД</v>
      </c>
      <c r="B11" s="626" t="str">
        <f t="shared" si="1"/>
        <v>831121837</v>
      </c>
      <c r="C11" s="630">
        <f t="shared" si="2"/>
        <v>45930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69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ТЕХНОИМПОРТЕКСПОРТ АД</v>
      </c>
      <c r="B12" s="626" t="str">
        <f t="shared" si="1"/>
        <v>831121837</v>
      </c>
      <c r="C12" s="630">
        <f t="shared" si="2"/>
        <v>45930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39566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ТЕХНОИМПОРТЕКСПОРТ АД</v>
      </c>
      <c r="B13" s="626" t="str">
        <f t="shared" si="1"/>
        <v>831121837</v>
      </c>
      <c r="C13" s="630">
        <f t="shared" si="2"/>
        <v>45930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ТЕХНОИМПОРТЕКСПОРТ АД</v>
      </c>
      <c r="B14" s="626" t="str">
        <f t="shared" si="1"/>
        <v>831121837</v>
      </c>
      <c r="C14" s="630">
        <f t="shared" si="2"/>
        <v>45930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ТЕХНОИМПОРТЕКСПОРТ АД</v>
      </c>
      <c r="B15" s="626" t="str">
        <f t="shared" si="1"/>
        <v>831121837</v>
      </c>
      <c r="C15" s="630">
        <f t="shared" si="2"/>
        <v>45930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ТЕХНОИМПОРТЕКСПОРТ АД</v>
      </c>
      <c r="B16" s="626" t="str">
        <f t="shared" si="1"/>
        <v>831121837</v>
      </c>
      <c r="C16" s="630">
        <f t="shared" si="2"/>
        <v>45930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ТЕХНОИМПОРТЕКСПОРТ АД</v>
      </c>
      <c r="B17" s="626" t="str">
        <f t="shared" si="1"/>
        <v>831121837</v>
      </c>
      <c r="C17" s="630">
        <f t="shared" si="2"/>
        <v>45930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8</v>
      </c>
    </row>
    <row r="18" spans="1:8">
      <c r="A18" s="626" t="str">
        <f t="shared" si="0"/>
        <v>ТЕХНОИМПОРТЕКСПОРТ АД</v>
      </c>
      <c r="B18" s="626" t="str">
        <f t="shared" si="1"/>
        <v>831121837</v>
      </c>
      <c r="C18" s="630">
        <f t="shared" si="2"/>
        <v>45930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8</v>
      </c>
    </row>
    <row r="19" spans="1:8">
      <c r="A19" s="626" t="str">
        <f t="shared" si="0"/>
        <v>ТЕХНОИМПОРТЕКСПОРТ АД</v>
      </c>
      <c r="B19" s="626" t="str">
        <f t="shared" si="1"/>
        <v>831121837</v>
      </c>
      <c r="C19" s="630">
        <f t="shared" si="2"/>
        <v>45930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ТЕХНОИМПОРТЕКСПОРТ АД</v>
      </c>
      <c r="B20" s="626" t="str">
        <f t="shared" si="1"/>
        <v>831121837</v>
      </c>
      <c r="C20" s="630">
        <f t="shared" si="2"/>
        <v>45930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ТЕХНОИМПОРТЕКСПОРТ АД</v>
      </c>
      <c r="B21" s="626" t="str">
        <f t="shared" si="1"/>
        <v>831121837</v>
      </c>
      <c r="C21" s="630">
        <f t="shared" si="2"/>
        <v>45930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ТЕХНОИМПОРТЕКСПОРТ АД</v>
      </c>
      <c r="B22" s="626" t="str">
        <f t="shared" si="1"/>
        <v>831121837</v>
      </c>
      <c r="C22" s="630">
        <f t="shared" si="2"/>
        <v>45930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14397</v>
      </c>
    </row>
    <row r="23" spans="1:8">
      <c r="A23" s="626" t="str">
        <f t="shared" si="0"/>
        <v>ТЕХНОИМПОРТЕКСПОРТ АД</v>
      </c>
      <c r="B23" s="626" t="str">
        <f t="shared" si="1"/>
        <v>831121837</v>
      </c>
      <c r="C23" s="630">
        <f t="shared" si="2"/>
        <v>45930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>ТЕХНОИМПОРТЕКСПОРТ АД</v>
      </c>
      <c r="B24" s="626" t="str">
        <f t="shared" si="1"/>
        <v>831121837</v>
      </c>
      <c r="C24" s="630">
        <f t="shared" si="2"/>
        <v>45930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ТЕХНОИМПОРТЕКСПОРТ АД</v>
      </c>
      <c r="B25" s="626" t="str">
        <f t="shared" si="1"/>
        <v>831121837</v>
      </c>
      <c r="C25" s="630">
        <f t="shared" si="2"/>
        <v>45930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ТЕХНОИМПОРТЕКСПОРТ АД</v>
      </c>
      <c r="B26" s="626" t="str">
        <f t="shared" si="1"/>
        <v>831121837</v>
      </c>
      <c r="C26" s="630">
        <f t="shared" si="2"/>
        <v>45930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14397</v>
      </c>
    </row>
    <row r="27" spans="1:8">
      <c r="A27" s="626" t="str">
        <f t="shared" si="0"/>
        <v>ТЕХНОИМПОРТЕКСПОРТ АД</v>
      </c>
      <c r="B27" s="626" t="str">
        <f t="shared" si="1"/>
        <v>831121837</v>
      </c>
      <c r="C27" s="630">
        <f t="shared" si="2"/>
        <v>45930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ТЕХНОИМПОРТЕКСПОРТ АД</v>
      </c>
      <c r="B28" s="626" t="str">
        <f t="shared" si="1"/>
        <v>831121837</v>
      </c>
      <c r="C28" s="630">
        <f t="shared" si="2"/>
        <v>45930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ТЕХНОИМПОРТЕКСПОРТ АД</v>
      </c>
      <c r="B29" s="626" t="str">
        <f t="shared" si="1"/>
        <v>831121837</v>
      </c>
      <c r="C29" s="630">
        <f t="shared" si="2"/>
        <v>45930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ТЕХНОИМПОРТЕКСПОРТ АД</v>
      </c>
      <c r="B30" s="626" t="str">
        <f t="shared" si="1"/>
        <v>831121837</v>
      </c>
      <c r="C30" s="630">
        <f t="shared" si="2"/>
        <v>45930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ТЕХНОИМПОРТЕКСПОРТ АД</v>
      </c>
      <c r="B31" s="626" t="str">
        <f t="shared" si="1"/>
        <v>831121837</v>
      </c>
      <c r="C31" s="630">
        <f t="shared" si="2"/>
        <v>45930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ТЕХНОИМПОРТЕКСПОРТ АД</v>
      </c>
      <c r="B32" s="626" t="str">
        <f t="shared" si="1"/>
        <v>831121837</v>
      </c>
      <c r="C32" s="630">
        <f t="shared" si="2"/>
        <v>45930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ТЕХНОИМПОРТЕКСПОРТ АД</v>
      </c>
      <c r="B33" s="626" t="str">
        <f t="shared" si="1"/>
        <v>831121837</v>
      </c>
      <c r="C33" s="630">
        <f t="shared" si="2"/>
        <v>45930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14397</v>
      </c>
    </row>
    <row r="34" spans="1:8">
      <c r="A34" s="626" t="str">
        <f t="shared" si="0"/>
        <v>ТЕХНОИМПОРТЕКСПОРТ АД</v>
      </c>
      <c r="B34" s="626" t="str">
        <f t="shared" si="1"/>
        <v>831121837</v>
      </c>
      <c r="C34" s="630">
        <f t="shared" si="2"/>
        <v>45930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ТЕХНОИМПОРТЕКСПОРТ АД</v>
      </c>
      <c r="B35" s="626" t="str">
        <f t="shared" ref="B35:B66" si="4">pdeBulstat</f>
        <v>831121837</v>
      </c>
      <c r="C35" s="630">
        <f t="shared" ref="C35:C66" si="5">endDate</f>
        <v>45930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ТЕХНОИМПОРТЕКСПОРТ АД</v>
      </c>
      <c r="B36" s="626" t="str">
        <f t="shared" si="4"/>
        <v>831121837</v>
      </c>
      <c r="C36" s="630">
        <f t="shared" si="5"/>
        <v>45930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ТЕХНОИМПОРТЕКСПОРТ АД</v>
      </c>
      <c r="B37" s="626" t="str">
        <f t="shared" si="4"/>
        <v>831121837</v>
      </c>
      <c r="C37" s="630">
        <f t="shared" si="5"/>
        <v>45930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38707</v>
      </c>
    </row>
    <row r="38" spans="1:8">
      <c r="A38" s="626" t="str">
        <f t="shared" si="3"/>
        <v>ТЕХНОИМПОРТЕКСПОРТ АД</v>
      </c>
      <c r="B38" s="626" t="str">
        <f t="shared" si="4"/>
        <v>831121837</v>
      </c>
      <c r="C38" s="630">
        <f t="shared" si="5"/>
        <v>45930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38707</v>
      </c>
    </row>
    <row r="39" spans="1:8">
      <c r="A39" s="626" t="str">
        <f t="shared" si="3"/>
        <v>ТЕХНОИМПОРТЕКСПОРТ АД</v>
      </c>
      <c r="B39" s="626" t="str">
        <f t="shared" si="4"/>
        <v>831121837</v>
      </c>
      <c r="C39" s="630">
        <f t="shared" si="5"/>
        <v>45930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ТЕХНОИМПОРТЕКСПОРТ АД</v>
      </c>
      <c r="B40" s="626" t="str">
        <f t="shared" si="4"/>
        <v>831121837</v>
      </c>
      <c r="C40" s="630">
        <f t="shared" si="5"/>
        <v>45930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540</v>
      </c>
    </row>
    <row r="41" spans="1:8">
      <c r="A41" s="626" t="str">
        <f t="shared" si="3"/>
        <v>ТЕХНОИМПОРТЕКСПОРТ АД</v>
      </c>
      <c r="B41" s="626" t="str">
        <f t="shared" si="4"/>
        <v>831121837</v>
      </c>
      <c r="C41" s="630">
        <f t="shared" si="5"/>
        <v>45930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93287</v>
      </c>
    </row>
    <row r="42" spans="1:8">
      <c r="A42" s="626" t="str">
        <f t="shared" si="3"/>
        <v>ТЕХНОИМПОРТЕКСПОРТ АД</v>
      </c>
      <c r="B42" s="626" t="str">
        <f t="shared" si="4"/>
        <v>831121837</v>
      </c>
      <c r="C42" s="630">
        <f t="shared" si="5"/>
        <v>45930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29</v>
      </c>
    </row>
    <row r="43" spans="1:8">
      <c r="A43" s="626" t="str">
        <f t="shared" si="3"/>
        <v>ТЕХНОИМПОРТЕКСПОРТ АД</v>
      </c>
      <c r="B43" s="626" t="str">
        <f t="shared" si="4"/>
        <v>831121837</v>
      </c>
      <c r="C43" s="630">
        <f t="shared" si="5"/>
        <v>45930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ТЕХНОИМПОРТЕКСПОРТ АД</v>
      </c>
      <c r="B44" s="626" t="str">
        <f t="shared" si="4"/>
        <v>831121837</v>
      </c>
      <c r="C44" s="630">
        <f t="shared" si="5"/>
        <v>45930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ТЕХНОИМПОРТЕКСПОРТ АД</v>
      </c>
      <c r="B45" s="626" t="str">
        <f t="shared" si="4"/>
        <v>831121837</v>
      </c>
      <c r="C45" s="630">
        <f t="shared" si="5"/>
        <v>45930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63</v>
      </c>
    </row>
    <row r="46" spans="1:8">
      <c r="A46" s="626" t="str">
        <f t="shared" si="3"/>
        <v>ТЕХНОИМПОРТЕКСПОРТ АД</v>
      </c>
      <c r="B46" s="626" t="str">
        <f t="shared" si="4"/>
        <v>831121837</v>
      </c>
      <c r="C46" s="630">
        <f t="shared" si="5"/>
        <v>45930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ТЕХНОИМПОРТЕКСПОРТ АД</v>
      </c>
      <c r="B47" s="626" t="str">
        <f t="shared" si="4"/>
        <v>831121837</v>
      </c>
      <c r="C47" s="630">
        <f t="shared" si="5"/>
        <v>45930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ТЕХНОИМПОРТЕКСПОРТ АД</v>
      </c>
      <c r="B48" s="626" t="str">
        <f t="shared" si="4"/>
        <v>831121837</v>
      </c>
      <c r="C48" s="630">
        <f t="shared" si="5"/>
        <v>45930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92</v>
      </c>
    </row>
    <row r="49" spans="1:8">
      <c r="A49" s="626" t="str">
        <f t="shared" si="3"/>
        <v>ТЕХНОИМПОРТЕКСПОРТ АД</v>
      </c>
      <c r="B49" s="626" t="str">
        <f t="shared" si="4"/>
        <v>831121837</v>
      </c>
      <c r="C49" s="630">
        <f t="shared" si="5"/>
        <v>45930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7396</v>
      </c>
    </row>
    <row r="50" spans="1:8">
      <c r="A50" s="626" t="str">
        <f t="shared" si="3"/>
        <v>ТЕХНОИМПОРТЕКСПОРТ АД</v>
      </c>
      <c r="B50" s="626" t="str">
        <f t="shared" si="4"/>
        <v>831121837</v>
      </c>
      <c r="C50" s="630">
        <f t="shared" si="5"/>
        <v>45930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3262</v>
      </c>
    </row>
    <row r="51" spans="1:8">
      <c r="A51" s="626" t="str">
        <f t="shared" si="3"/>
        <v>ТЕХНОИМПОРТЕКСПОРТ АД</v>
      </c>
      <c r="B51" s="626" t="str">
        <f t="shared" si="4"/>
        <v>831121837</v>
      </c>
      <c r="C51" s="630">
        <f t="shared" si="5"/>
        <v>45930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5458</v>
      </c>
    </row>
    <row r="52" spans="1:8">
      <c r="A52" s="626" t="str">
        <f t="shared" si="3"/>
        <v>ТЕХНОИМПОРТЕКСПОРТ АД</v>
      </c>
      <c r="B52" s="626" t="str">
        <f t="shared" si="4"/>
        <v>831121837</v>
      </c>
      <c r="C52" s="630">
        <f t="shared" si="5"/>
        <v>45930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706</v>
      </c>
    </row>
    <row r="53" spans="1:8">
      <c r="A53" s="626" t="str">
        <f t="shared" si="3"/>
        <v>ТЕХНОИМПОРТЕКСПОРТ АД</v>
      </c>
      <c r="B53" s="626" t="str">
        <f t="shared" si="4"/>
        <v>831121837</v>
      </c>
      <c r="C53" s="630">
        <f t="shared" si="5"/>
        <v>45930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ТЕХНОИМПОРТЕКСПОРТ АД</v>
      </c>
      <c r="B54" s="626" t="str">
        <f t="shared" si="4"/>
        <v>831121837</v>
      </c>
      <c r="C54" s="630">
        <f t="shared" si="5"/>
        <v>45930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>ТЕХНОИМПОРТЕКСПОРТ АД</v>
      </c>
      <c r="B55" s="626" t="str">
        <f t="shared" si="4"/>
        <v>831121837</v>
      </c>
      <c r="C55" s="630">
        <f t="shared" si="5"/>
        <v>45930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2</v>
      </c>
    </row>
    <row r="56" spans="1:8">
      <c r="A56" s="626" t="str">
        <f t="shared" si="3"/>
        <v>ТЕХНОИМПОРТЕКСПОРТ АД</v>
      </c>
      <c r="B56" s="626" t="str">
        <f t="shared" si="4"/>
        <v>831121837</v>
      </c>
      <c r="C56" s="630">
        <f t="shared" si="5"/>
        <v>45930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>ТЕХНОИМПОРТЕКСПОРТ АД</v>
      </c>
      <c r="B57" s="626" t="str">
        <f t="shared" si="4"/>
        <v>831121837</v>
      </c>
      <c r="C57" s="630">
        <f t="shared" si="5"/>
        <v>45930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16824</v>
      </c>
    </row>
    <row r="58" spans="1:8">
      <c r="A58" s="626" t="str">
        <f t="shared" si="3"/>
        <v>ТЕХНОИМПОРТЕКСПОРТ АД</v>
      </c>
      <c r="B58" s="626" t="str">
        <f t="shared" si="4"/>
        <v>831121837</v>
      </c>
      <c r="C58" s="630">
        <f t="shared" si="5"/>
        <v>45930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>ТЕХНОИМПОРТЕКСПОРТ АД</v>
      </c>
      <c r="B59" s="626" t="str">
        <f t="shared" si="4"/>
        <v>831121837</v>
      </c>
      <c r="C59" s="630">
        <f t="shared" si="5"/>
        <v>45930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ТЕХНОИМПОРТЕКСПОРТ АД</v>
      </c>
      <c r="B60" s="626" t="str">
        <f t="shared" si="4"/>
        <v>831121837</v>
      </c>
      <c r="C60" s="630">
        <f t="shared" si="5"/>
        <v>45930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ТЕХНОИМПОРТЕКСПОРТ АД</v>
      </c>
      <c r="B61" s="626" t="str">
        <f t="shared" si="4"/>
        <v>831121837</v>
      </c>
      <c r="C61" s="630">
        <f t="shared" si="5"/>
        <v>45930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ТЕХНОИМПОРТЕКСПОРТ АД</v>
      </c>
      <c r="B62" s="626" t="str">
        <f t="shared" si="4"/>
        <v>831121837</v>
      </c>
      <c r="C62" s="630">
        <f t="shared" si="5"/>
        <v>45930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6900</v>
      </c>
    </row>
    <row r="63" spans="1:8">
      <c r="A63" s="626" t="str">
        <f t="shared" si="3"/>
        <v>ТЕХНОИМПОРТЕКСПОРТ АД</v>
      </c>
      <c r="B63" s="626" t="str">
        <f t="shared" si="4"/>
        <v>831121837</v>
      </c>
      <c r="C63" s="630">
        <f t="shared" si="5"/>
        <v>45930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ТЕХНОИМПОРТЕКСПОРТ АД</v>
      </c>
      <c r="B64" s="626" t="str">
        <f t="shared" si="4"/>
        <v>831121837</v>
      </c>
      <c r="C64" s="630">
        <f t="shared" si="5"/>
        <v>45930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6900</v>
      </c>
    </row>
    <row r="65" spans="1:8">
      <c r="A65" s="626" t="str">
        <f t="shared" si="3"/>
        <v>ТЕХНОИМПОРТЕКСПОРТ АД</v>
      </c>
      <c r="B65" s="626" t="str">
        <f t="shared" si="4"/>
        <v>831121837</v>
      </c>
      <c r="C65" s="630">
        <f t="shared" si="5"/>
        <v>45930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ТЕХНОИМПОРТЕКСПОРТ АД</v>
      </c>
      <c r="B66" s="626" t="str">
        <f t="shared" si="4"/>
        <v>831121837</v>
      </c>
      <c r="C66" s="630">
        <f t="shared" si="5"/>
        <v>45930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0</v>
      </c>
    </row>
    <row r="67" spans="1:8">
      <c r="A67" s="626" t="str">
        <f t="shared" ref="A67:A98" si="6">pdeName</f>
        <v>ТЕХНОИМПОРТЕКСПОРТ АД</v>
      </c>
      <c r="B67" s="626" t="str">
        <f t="shared" ref="B67:B98" si="7">pdeBulstat</f>
        <v>831121837</v>
      </c>
      <c r="C67" s="630">
        <f t="shared" ref="C67:C98" si="8">endDate</f>
        <v>45930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ТЕХНОИМПОРТЕКСПОРТ АД</v>
      </c>
      <c r="B68" s="626" t="str">
        <f t="shared" si="7"/>
        <v>831121837</v>
      </c>
      <c r="C68" s="630">
        <f t="shared" si="8"/>
        <v>45930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1469</v>
      </c>
    </row>
    <row r="69" spans="1:8">
      <c r="A69" s="626" t="str">
        <f t="shared" si="6"/>
        <v>ТЕХНОИМПОРТЕКСПОРТ АД</v>
      </c>
      <c r="B69" s="626" t="str">
        <f t="shared" si="7"/>
        <v>831121837</v>
      </c>
      <c r="C69" s="630">
        <f t="shared" si="8"/>
        <v>45930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1469</v>
      </c>
    </row>
    <row r="70" spans="1:8">
      <c r="A70" s="626" t="str">
        <f t="shared" si="6"/>
        <v>ТЕХНОИМПОРТЕКСПОРТ АД</v>
      </c>
      <c r="B70" s="626" t="str">
        <f t="shared" si="7"/>
        <v>831121837</v>
      </c>
      <c r="C70" s="630">
        <f t="shared" si="8"/>
        <v>45930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43</v>
      </c>
    </row>
    <row r="71" spans="1:8">
      <c r="A71" s="626" t="str">
        <f t="shared" si="6"/>
        <v>ТЕХНОИМПОРТЕКСПОРТ АД</v>
      </c>
      <c r="B71" s="626" t="str">
        <f t="shared" si="7"/>
        <v>831121837</v>
      </c>
      <c r="C71" s="630">
        <f t="shared" si="8"/>
        <v>45930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25328</v>
      </c>
    </row>
    <row r="72" spans="1:8">
      <c r="A72" s="626" t="str">
        <f t="shared" si="6"/>
        <v>ТЕХНОИМПОРТЕКСПОРТ АД</v>
      </c>
      <c r="B72" s="626" t="str">
        <f t="shared" si="7"/>
        <v>831121837</v>
      </c>
      <c r="C72" s="630">
        <f t="shared" si="8"/>
        <v>45930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118615</v>
      </c>
    </row>
    <row r="73" spans="1:8">
      <c r="A73" s="626" t="str">
        <f t="shared" si="6"/>
        <v>ТЕХНОИМПОРТЕКСПОРТ АД</v>
      </c>
      <c r="B73" s="626" t="str">
        <f t="shared" si="7"/>
        <v>831121837</v>
      </c>
      <c r="C73" s="630">
        <f t="shared" si="8"/>
        <v>45930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137</v>
      </c>
    </row>
    <row r="74" spans="1:8">
      <c r="A74" s="626" t="str">
        <f t="shared" si="6"/>
        <v>ТЕХНОИМПОРТЕКСПОРТ АД</v>
      </c>
      <c r="B74" s="626" t="str">
        <f t="shared" si="7"/>
        <v>831121837</v>
      </c>
      <c r="C74" s="630">
        <f t="shared" si="8"/>
        <v>45930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137</v>
      </c>
    </row>
    <row r="75" spans="1:8">
      <c r="A75" s="626" t="str">
        <f t="shared" si="6"/>
        <v>ТЕХНОИМПОРТЕКСПОРТ АД</v>
      </c>
      <c r="B75" s="626" t="str">
        <f t="shared" si="7"/>
        <v>831121837</v>
      </c>
      <c r="C75" s="630">
        <f t="shared" si="8"/>
        <v>45930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ТЕХНОИМПОРТЕКСПОРТ АД</v>
      </c>
      <c r="B76" s="626" t="str">
        <f t="shared" si="7"/>
        <v>831121837</v>
      </c>
      <c r="C76" s="630">
        <f t="shared" si="8"/>
        <v>45930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ТЕХНОИМПОРТЕКСПОРТ АД</v>
      </c>
      <c r="B77" s="626" t="str">
        <f t="shared" si="7"/>
        <v>831121837</v>
      </c>
      <c r="C77" s="630">
        <f t="shared" si="8"/>
        <v>45930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ТЕХНОИМПОРТЕКСПОРТ АД</v>
      </c>
      <c r="B78" s="626" t="str">
        <f t="shared" si="7"/>
        <v>831121837</v>
      </c>
      <c r="C78" s="630">
        <f t="shared" si="8"/>
        <v>45930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ТЕХНОИМПОРТЕКСПОРТ АД</v>
      </c>
      <c r="B79" s="626" t="str">
        <f t="shared" si="7"/>
        <v>831121837</v>
      </c>
      <c r="C79" s="630">
        <f t="shared" si="8"/>
        <v>45930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137</v>
      </c>
    </row>
    <row r="80" spans="1:8">
      <c r="A80" s="626" t="str">
        <f t="shared" si="6"/>
        <v>ТЕХНОИМПОРТЕКСПОРТ АД</v>
      </c>
      <c r="B80" s="626" t="str">
        <f t="shared" si="7"/>
        <v>831121837</v>
      </c>
      <c r="C80" s="630">
        <f t="shared" si="8"/>
        <v>45930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ТЕХНОИМПОРТЕКСПОРТ АД</v>
      </c>
      <c r="B81" s="626" t="str">
        <f t="shared" si="7"/>
        <v>831121837</v>
      </c>
      <c r="C81" s="630">
        <f t="shared" si="8"/>
        <v>45930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10</v>
      </c>
    </row>
    <row r="82" spans="1:8">
      <c r="A82" s="626" t="str">
        <f t="shared" si="6"/>
        <v>ТЕХНОИМПОРТЕКСПОРТ АД</v>
      </c>
      <c r="B82" s="626" t="str">
        <f t="shared" si="7"/>
        <v>831121837</v>
      </c>
      <c r="C82" s="630">
        <f t="shared" si="8"/>
        <v>45930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3705</v>
      </c>
    </row>
    <row r="83" spans="1:8">
      <c r="A83" s="626" t="str">
        <f t="shared" si="6"/>
        <v>ТЕХНОИМПОРТЕКСПОРТ АД</v>
      </c>
      <c r="B83" s="626" t="str">
        <f t="shared" si="7"/>
        <v>831121837</v>
      </c>
      <c r="C83" s="630">
        <f t="shared" si="8"/>
        <v>45930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107</v>
      </c>
    </row>
    <row r="84" spans="1:8">
      <c r="A84" s="626" t="str">
        <f t="shared" si="6"/>
        <v>ТЕХНОИМПОРТЕКСПОРТ АД</v>
      </c>
      <c r="B84" s="626" t="str">
        <f t="shared" si="7"/>
        <v>831121837</v>
      </c>
      <c r="C84" s="630">
        <f t="shared" si="8"/>
        <v>45930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ТЕХНОИМПОРТЕКСПОРТ АД</v>
      </c>
      <c r="B85" s="626" t="str">
        <f t="shared" si="7"/>
        <v>831121837</v>
      </c>
      <c r="C85" s="630">
        <f t="shared" si="8"/>
        <v>45930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3598</v>
      </c>
    </row>
    <row r="86" spans="1:8">
      <c r="A86" s="626" t="str">
        <f t="shared" si="6"/>
        <v>ТЕХНОИМПОРТЕКСПОРТ АД</v>
      </c>
      <c r="B86" s="626" t="str">
        <f t="shared" si="7"/>
        <v>831121837</v>
      </c>
      <c r="C86" s="630">
        <f t="shared" si="8"/>
        <v>45930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3715</v>
      </c>
    </row>
    <row r="87" spans="1:8">
      <c r="A87" s="626" t="str">
        <f t="shared" si="6"/>
        <v>ТЕХНОИМПОРТЕКСПОРТ АД</v>
      </c>
      <c r="B87" s="626" t="str">
        <f t="shared" si="7"/>
        <v>831121837</v>
      </c>
      <c r="C87" s="630">
        <f t="shared" si="8"/>
        <v>45930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19172</v>
      </c>
    </row>
    <row r="88" spans="1:8">
      <c r="A88" s="626" t="str">
        <f t="shared" si="6"/>
        <v>ТЕХНОИМПОРТЕКСПОРТ АД</v>
      </c>
      <c r="B88" s="626" t="str">
        <f t="shared" si="7"/>
        <v>831121837</v>
      </c>
      <c r="C88" s="630">
        <f t="shared" si="8"/>
        <v>45930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19172</v>
      </c>
    </row>
    <row r="89" spans="1:8">
      <c r="A89" s="626" t="str">
        <f t="shared" si="6"/>
        <v>ТЕХНОИМПОРТЕКСПОРТ АД</v>
      </c>
      <c r="B89" s="626" t="str">
        <f t="shared" si="7"/>
        <v>831121837</v>
      </c>
      <c r="C89" s="630">
        <f t="shared" si="8"/>
        <v>45930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0</v>
      </c>
    </row>
    <row r="90" spans="1:8">
      <c r="A90" s="626" t="str">
        <f t="shared" si="6"/>
        <v>ТЕХНОИМПОРТЕКСПОРТ АД</v>
      </c>
      <c r="B90" s="626" t="str">
        <f t="shared" si="7"/>
        <v>831121837</v>
      </c>
      <c r="C90" s="630">
        <f t="shared" si="8"/>
        <v>45930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ТЕХНОИМПОРТЕКСПОРТ АД</v>
      </c>
      <c r="B91" s="626" t="str">
        <f t="shared" si="7"/>
        <v>831121837</v>
      </c>
      <c r="C91" s="630">
        <f t="shared" si="8"/>
        <v>45930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>ТЕХНОИМПОРТЕКСПОРТ АД</v>
      </c>
      <c r="B92" s="626" t="str">
        <f t="shared" si="7"/>
        <v>831121837</v>
      </c>
      <c r="C92" s="630">
        <f t="shared" si="8"/>
        <v>45930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-393</v>
      </c>
    </row>
    <row r="93" spans="1:8">
      <c r="A93" s="626" t="str">
        <f t="shared" si="6"/>
        <v>ТЕХНОИМПОРТЕКСПОРТ АД</v>
      </c>
      <c r="B93" s="626" t="str">
        <f t="shared" si="7"/>
        <v>831121837</v>
      </c>
      <c r="C93" s="630">
        <f t="shared" si="8"/>
        <v>45930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18779</v>
      </c>
    </row>
    <row r="94" spans="1:8">
      <c r="A94" s="626" t="str">
        <f t="shared" si="6"/>
        <v>ТЕХНОИМПОРТЕКСПОРТ АД</v>
      </c>
      <c r="B94" s="626" t="str">
        <f t="shared" si="7"/>
        <v>831121837</v>
      </c>
      <c r="C94" s="630">
        <f t="shared" si="8"/>
        <v>45930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22631</v>
      </c>
    </row>
    <row r="95" spans="1:8">
      <c r="A95" s="626" t="str">
        <f t="shared" si="6"/>
        <v>ТЕХНОИМПОРТЕКСПОРТ АД</v>
      </c>
      <c r="B95" s="626" t="str">
        <f t="shared" si="7"/>
        <v>831121837</v>
      </c>
      <c r="C95" s="630">
        <f t="shared" si="8"/>
        <v>45930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ТЕХНОИМПОРТЕКСПОРТ АД</v>
      </c>
      <c r="B96" s="626" t="str">
        <f t="shared" si="7"/>
        <v>831121837</v>
      </c>
      <c r="C96" s="630">
        <f t="shared" si="8"/>
        <v>45930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ТЕХНОИМПОРТЕКСПОРТ АД</v>
      </c>
      <c r="B97" s="626" t="str">
        <f t="shared" si="7"/>
        <v>831121837</v>
      </c>
      <c r="C97" s="630">
        <f t="shared" si="8"/>
        <v>45930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18076</v>
      </c>
    </row>
    <row r="98" spans="1:8">
      <c r="A98" s="626" t="str">
        <f t="shared" si="6"/>
        <v>ТЕХНОИМПОРТЕКСПОРТ АД</v>
      </c>
      <c r="B98" s="626" t="str">
        <f t="shared" si="7"/>
        <v>831121837</v>
      </c>
      <c r="C98" s="630">
        <f t="shared" si="8"/>
        <v>45930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ТЕХНОИМПОРТЕКСПОРТ АД</v>
      </c>
      <c r="B99" s="626" t="str">
        <f t="shared" ref="B99:B125" si="10">pdeBulstat</f>
        <v>831121837</v>
      </c>
      <c r="C99" s="630">
        <f t="shared" ref="C99:C125" si="11">endDate</f>
        <v>45930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ТЕХНОИМПОРТЕКСПОРТ АД</v>
      </c>
      <c r="B100" s="626" t="str">
        <f t="shared" si="10"/>
        <v>831121837</v>
      </c>
      <c r="C100" s="630">
        <f t="shared" si="11"/>
        <v>45930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17500</v>
      </c>
    </row>
    <row r="101" spans="1:8">
      <c r="A101" s="626" t="str">
        <f t="shared" si="9"/>
        <v>ТЕХНОИМПОРТЕКСПОРТ АД</v>
      </c>
      <c r="B101" s="626" t="str">
        <f t="shared" si="10"/>
        <v>831121837</v>
      </c>
      <c r="C101" s="630">
        <f t="shared" si="11"/>
        <v>45930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ТЕХНОИМПОРТЕКСПОРТ АД</v>
      </c>
      <c r="B102" s="626" t="str">
        <f t="shared" si="10"/>
        <v>831121837</v>
      </c>
      <c r="C102" s="630">
        <f t="shared" si="11"/>
        <v>45930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35576</v>
      </c>
    </row>
    <row r="103" spans="1:8">
      <c r="A103" s="626" t="str">
        <f t="shared" si="9"/>
        <v>ТЕХНОИМПОРТЕКСПОРТ АД</v>
      </c>
      <c r="B103" s="626" t="str">
        <f t="shared" si="10"/>
        <v>831121837</v>
      </c>
      <c r="C103" s="630">
        <f t="shared" si="11"/>
        <v>45930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ТЕХНОИМПОРТЕКСПОРТ АД</v>
      </c>
      <c r="B104" s="626" t="str">
        <f t="shared" si="10"/>
        <v>831121837</v>
      </c>
      <c r="C104" s="630">
        <f t="shared" si="11"/>
        <v>45930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ТЕХНОИМПОРТЕКСПОРТ АД</v>
      </c>
      <c r="B105" s="626" t="str">
        <f t="shared" si="10"/>
        <v>831121837</v>
      </c>
      <c r="C105" s="630">
        <f t="shared" si="11"/>
        <v>45930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1895</v>
      </c>
    </row>
    <row r="106" spans="1:8">
      <c r="A106" s="626" t="str">
        <f t="shared" si="9"/>
        <v>ТЕХНОИМПОРТЕКСПОРТ АД</v>
      </c>
      <c r="B106" s="626" t="str">
        <f t="shared" si="10"/>
        <v>831121837</v>
      </c>
      <c r="C106" s="630">
        <f t="shared" si="11"/>
        <v>45930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ТЕХНОИМПОРТЕКСПОРТ АД</v>
      </c>
      <c r="B107" s="626" t="str">
        <f t="shared" si="10"/>
        <v>831121837</v>
      </c>
      <c r="C107" s="630">
        <f t="shared" si="11"/>
        <v>45930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37471</v>
      </c>
    </row>
    <row r="108" spans="1:8">
      <c r="A108" s="626" t="str">
        <f t="shared" si="9"/>
        <v>ТЕХНОИМПОРТЕКСПОРТ АД</v>
      </c>
      <c r="B108" s="626" t="str">
        <f t="shared" si="10"/>
        <v>831121837</v>
      </c>
      <c r="C108" s="630">
        <f t="shared" si="11"/>
        <v>45930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32666</v>
      </c>
    </row>
    <row r="109" spans="1:8">
      <c r="A109" s="626" t="str">
        <f t="shared" si="9"/>
        <v>ТЕХНОИМПОРТЕКСПОРТ АД</v>
      </c>
      <c r="B109" s="626" t="str">
        <f t="shared" si="10"/>
        <v>831121837</v>
      </c>
      <c r="C109" s="630">
        <f t="shared" si="11"/>
        <v>45930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10650</v>
      </c>
    </row>
    <row r="110" spans="1:8">
      <c r="A110" s="626" t="str">
        <f t="shared" si="9"/>
        <v>ТЕХНОИМПОРТЕКСПОРТ АД</v>
      </c>
      <c r="B110" s="626" t="str">
        <f t="shared" si="10"/>
        <v>831121837</v>
      </c>
      <c r="C110" s="630">
        <f t="shared" si="11"/>
        <v>45930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14553</v>
      </c>
    </row>
    <row r="111" spans="1:8">
      <c r="A111" s="626" t="str">
        <f t="shared" si="9"/>
        <v>ТЕХНОИМПОРТЕКСПОРТ АД</v>
      </c>
      <c r="B111" s="626" t="str">
        <f t="shared" si="10"/>
        <v>831121837</v>
      </c>
      <c r="C111" s="630">
        <f t="shared" si="11"/>
        <v>45930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407</v>
      </c>
    </row>
    <row r="112" spans="1:8">
      <c r="A112" s="626" t="str">
        <f t="shared" si="9"/>
        <v>ТЕХНОИМПОРТЕКСПОРТ АД</v>
      </c>
      <c r="B112" s="626" t="str">
        <f t="shared" si="10"/>
        <v>831121837</v>
      </c>
      <c r="C112" s="630">
        <f t="shared" si="11"/>
        <v>45930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4396</v>
      </c>
    </row>
    <row r="113" spans="1:8">
      <c r="A113" s="626" t="str">
        <f t="shared" si="9"/>
        <v>ТЕХНОИМПОРТЕКСПОРТ АД</v>
      </c>
      <c r="B113" s="626" t="str">
        <f t="shared" si="10"/>
        <v>831121837</v>
      </c>
      <c r="C113" s="630">
        <f t="shared" si="11"/>
        <v>45930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3715</v>
      </c>
    </row>
    <row r="114" spans="1:8">
      <c r="A114" s="626" t="str">
        <f t="shared" si="9"/>
        <v>ТЕХНОИМПОРТЕКСПОРТ АД</v>
      </c>
      <c r="B114" s="626" t="str">
        <f t="shared" si="10"/>
        <v>831121837</v>
      </c>
      <c r="C114" s="630">
        <f t="shared" si="11"/>
        <v>45930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5881</v>
      </c>
    </row>
    <row r="115" spans="1:8">
      <c r="A115" s="626" t="str">
        <f t="shared" si="9"/>
        <v>ТЕХНОИМПОРТЕКСПОРТ АД</v>
      </c>
      <c r="B115" s="626" t="str">
        <f t="shared" si="10"/>
        <v>831121837</v>
      </c>
      <c r="C115" s="630">
        <f t="shared" si="11"/>
        <v>45930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36</v>
      </c>
    </row>
    <row r="116" spans="1:8">
      <c r="A116" s="626" t="str">
        <f t="shared" si="9"/>
        <v>ТЕХНОИМПОРТЕКСПОРТ АД</v>
      </c>
      <c r="B116" s="626" t="str">
        <f t="shared" si="10"/>
        <v>831121837</v>
      </c>
      <c r="C116" s="630">
        <f t="shared" si="11"/>
        <v>45930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10</v>
      </c>
    </row>
    <row r="117" spans="1:8">
      <c r="A117" s="626" t="str">
        <f t="shared" si="9"/>
        <v>ТЕХНОИМПОРТЕКСПОРТ АД</v>
      </c>
      <c r="B117" s="626" t="str">
        <f t="shared" si="10"/>
        <v>831121837</v>
      </c>
      <c r="C117" s="630">
        <f t="shared" si="11"/>
        <v>45930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108</v>
      </c>
    </row>
    <row r="118" spans="1:8">
      <c r="A118" s="626" t="str">
        <f t="shared" si="9"/>
        <v>ТЕХНОИМПОРТЕКСПОРТ АД</v>
      </c>
      <c r="B118" s="626" t="str">
        <f t="shared" si="10"/>
        <v>831121837</v>
      </c>
      <c r="C118" s="630">
        <f t="shared" si="11"/>
        <v>45930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644</v>
      </c>
    </row>
    <row r="119" spans="1:8">
      <c r="A119" s="626" t="str">
        <f t="shared" si="9"/>
        <v>ТЕХНОИМПОРТЕКСПОРТ АД</v>
      </c>
      <c r="B119" s="626" t="str">
        <f t="shared" si="10"/>
        <v>831121837</v>
      </c>
      <c r="C119" s="630">
        <f t="shared" si="11"/>
        <v>45930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ТЕХНОИМПОРТЕКСПОРТ АД</v>
      </c>
      <c r="B120" s="626" t="str">
        <f t="shared" si="10"/>
        <v>831121837</v>
      </c>
      <c r="C120" s="630">
        <f t="shared" si="11"/>
        <v>45930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58513</v>
      </c>
    </row>
    <row r="121" spans="1:8">
      <c r="A121" s="626" t="str">
        <f t="shared" si="9"/>
        <v>ТЕХНОИМПОРТЕКСПОРТ АД</v>
      </c>
      <c r="B121" s="626" t="str">
        <f t="shared" si="10"/>
        <v>831121837</v>
      </c>
      <c r="C121" s="630">
        <f t="shared" si="11"/>
        <v>45930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ТЕХНОИМПОРТЕКСПОРТ АД</v>
      </c>
      <c r="B122" s="626" t="str">
        <f t="shared" si="10"/>
        <v>831121837</v>
      </c>
      <c r="C122" s="630">
        <f t="shared" si="11"/>
        <v>45930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ТЕХНОИМПОРТЕКСПОРТ АД</v>
      </c>
      <c r="B123" s="626" t="str">
        <f t="shared" si="10"/>
        <v>831121837</v>
      </c>
      <c r="C123" s="630">
        <f t="shared" si="11"/>
        <v>45930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ТЕХНОИМПОРТЕКСПОРТ АД</v>
      </c>
      <c r="B124" s="626" t="str">
        <f t="shared" si="10"/>
        <v>831121837</v>
      </c>
      <c r="C124" s="630">
        <f t="shared" si="11"/>
        <v>45930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58513</v>
      </c>
    </row>
    <row r="125" spans="1:8">
      <c r="A125" s="626" t="str">
        <f t="shared" si="9"/>
        <v>ТЕХНОИМПОРТЕКСПОРТ АД</v>
      </c>
      <c r="B125" s="626" t="str">
        <f t="shared" si="10"/>
        <v>831121837</v>
      </c>
      <c r="C125" s="630">
        <f t="shared" si="11"/>
        <v>45930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118615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ТЕХНОИМПОРТЕКСПОРТ АД</v>
      </c>
      <c r="B127" s="626" t="str">
        <f t="shared" ref="B127:B158" si="13">pdeBulstat</f>
        <v>831121837</v>
      </c>
      <c r="C127" s="630">
        <f t="shared" ref="C127:C158" si="14">endDate</f>
        <v>45930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282</v>
      </c>
    </row>
    <row r="128" spans="1:8">
      <c r="A128" s="626" t="str">
        <f t="shared" si="12"/>
        <v>ТЕХНОИМПОРТЕКСПОРТ АД</v>
      </c>
      <c r="B128" s="626" t="str">
        <f t="shared" si="13"/>
        <v>831121837</v>
      </c>
      <c r="C128" s="630">
        <f t="shared" si="14"/>
        <v>45930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21833</v>
      </c>
    </row>
    <row r="129" spans="1:8">
      <c r="A129" s="626" t="str">
        <f t="shared" si="12"/>
        <v>ТЕХНОИМПОРТЕКСПОРТ АД</v>
      </c>
      <c r="B129" s="626" t="str">
        <f t="shared" si="13"/>
        <v>831121837</v>
      </c>
      <c r="C129" s="630">
        <f t="shared" si="14"/>
        <v>45930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20</v>
      </c>
    </row>
    <row r="130" spans="1:8">
      <c r="A130" s="626" t="str">
        <f t="shared" si="12"/>
        <v>ТЕХНОИМПОРТЕКСПОРТ АД</v>
      </c>
      <c r="B130" s="626" t="str">
        <f t="shared" si="13"/>
        <v>831121837</v>
      </c>
      <c r="C130" s="630">
        <f t="shared" si="14"/>
        <v>45930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340</v>
      </c>
    </row>
    <row r="131" spans="1:8">
      <c r="A131" s="626" t="str">
        <f t="shared" si="12"/>
        <v>ТЕХНОИМПОРТЕКСПОРТ АД</v>
      </c>
      <c r="B131" s="626" t="str">
        <f t="shared" si="13"/>
        <v>831121837</v>
      </c>
      <c r="C131" s="630">
        <f t="shared" si="14"/>
        <v>45930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45</v>
      </c>
    </row>
    <row r="132" spans="1:8">
      <c r="A132" s="626" t="str">
        <f t="shared" si="12"/>
        <v>ТЕХНОИМПОРТЕКСПОРТ АД</v>
      </c>
      <c r="B132" s="626" t="str">
        <f t="shared" si="13"/>
        <v>831121837</v>
      </c>
      <c r="C132" s="630">
        <f t="shared" si="14"/>
        <v>45930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2</v>
      </c>
    </row>
    <row r="133" spans="1:8">
      <c r="A133" s="626" t="str">
        <f t="shared" si="12"/>
        <v>ТЕХНОИМПОРТЕКСПОРТ АД</v>
      </c>
      <c r="B133" s="626" t="str">
        <f t="shared" si="13"/>
        <v>831121837</v>
      </c>
      <c r="C133" s="630">
        <f t="shared" si="14"/>
        <v>45930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-61</v>
      </c>
    </row>
    <row r="134" spans="1:8">
      <c r="A134" s="626" t="str">
        <f t="shared" si="12"/>
        <v>ТЕХНОИМПОРТЕКСПОРТ АД</v>
      </c>
      <c r="B134" s="626" t="str">
        <f t="shared" si="13"/>
        <v>831121837</v>
      </c>
      <c r="C134" s="630">
        <f t="shared" si="14"/>
        <v>45930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82</v>
      </c>
    </row>
    <row r="135" spans="1:8">
      <c r="A135" s="626" t="str">
        <f t="shared" si="12"/>
        <v>ТЕХНОИМПОРТЕКСПОРТ АД</v>
      </c>
      <c r="B135" s="626" t="str">
        <f t="shared" si="13"/>
        <v>831121837</v>
      </c>
      <c r="C135" s="630">
        <f t="shared" si="14"/>
        <v>45930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ТЕХНОИМПОРТЕКСПОРТ АД</v>
      </c>
      <c r="B136" s="626" t="str">
        <f t="shared" si="13"/>
        <v>831121837</v>
      </c>
      <c r="C136" s="630">
        <f t="shared" si="14"/>
        <v>45930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ТЕХНОИМПОРТЕКСПОРТ АД</v>
      </c>
      <c r="B137" s="626" t="str">
        <f t="shared" si="13"/>
        <v>831121837</v>
      </c>
      <c r="C137" s="630">
        <f t="shared" si="14"/>
        <v>45930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22543</v>
      </c>
    </row>
    <row r="138" spans="1:8">
      <c r="A138" s="626" t="str">
        <f t="shared" si="12"/>
        <v>ТЕХНОИМПОРТЕКСПОРТ АД</v>
      </c>
      <c r="B138" s="626" t="str">
        <f t="shared" si="13"/>
        <v>831121837</v>
      </c>
      <c r="C138" s="630">
        <f t="shared" si="14"/>
        <v>45930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1930</v>
      </c>
    </row>
    <row r="139" spans="1:8">
      <c r="A139" s="626" t="str">
        <f t="shared" si="12"/>
        <v>ТЕХНОИМПОРТЕКСПОРТ АД</v>
      </c>
      <c r="B139" s="626" t="str">
        <f t="shared" si="13"/>
        <v>831121837</v>
      </c>
      <c r="C139" s="630">
        <f t="shared" si="14"/>
        <v>45930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ТЕХНОИМПОРТЕКСПОРТ АД</v>
      </c>
      <c r="B140" s="626" t="str">
        <f t="shared" si="13"/>
        <v>831121837</v>
      </c>
      <c r="C140" s="630">
        <f t="shared" si="14"/>
        <v>45930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ТЕХНОИМПОРТЕКСПОРТ АД</v>
      </c>
      <c r="B141" s="626" t="str">
        <f t="shared" si="13"/>
        <v>831121837</v>
      </c>
      <c r="C141" s="630">
        <f t="shared" si="14"/>
        <v>45930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115</v>
      </c>
    </row>
    <row r="142" spans="1:8">
      <c r="A142" s="626" t="str">
        <f t="shared" si="12"/>
        <v>ТЕХНОИМПОРТЕКСПОРТ АД</v>
      </c>
      <c r="B142" s="626" t="str">
        <f t="shared" si="13"/>
        <v>831121837</v>
      </c>
      <c r="C142" s="630">
        <f t="shared" si="14"/>
        <v>45930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2045</v>
      </c>
    </row>
    <row r="143" spans="1:8">
      <c r="A143" s="626" t="str">
        <f t="shared" si="12"/>
        <v>ТЕХНОИМПОРТЕКСПОРТ АД</v>
      </c>
      <c r="B143" s="626" t="str">
        <f t="shared" si="13"/>
        <v>831121837</v>
      </c>
      <c r="C143" s="630">
        <f t="shared" si="14"/>
        <v>45930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24588</v>
      </c>
    </row>
    <row r="144" spans="1:8">
      <c r="A144" s="626" t="str">
        <f t="shared" si="12"/>
        <v>ТЕХНОИМПОРТЕКСПОРТ АД</v>
      </c>
      <c r="B144" s="626" t="str">
        <f t="shared" si="13"/>
        <v>831121837</v>
      </c>
      <c r="C144" s="630">
        <f t="shared" si="14"/>
        <v>45930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>ТЕХНОИМПОРТЕКСПОРТ АД</v>
      </c>
      <c r="B145" s="626" t="str">
        <f t="shared" si="13"/>
        <v>831121837</v>
      </c>
      <c r="C145" s="630">
        <f t="shared" si="14"/>
        <v>45930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ТЕХНОИМПОРТЕКСПОРТ АД</v>
      </c>
      <c r="B146" s="626" t="str">
        <f t="shared" si="13"/>
        <v>831121837</v>
      </c>
      <c r="C146" s="630">
        <f t="shared" si="14"/>
        <v>45930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ТЕХНОИМПОРТЕКСПОРТ АД</v>
      </c>
      <c r="B147" s="626" t="str">
        <f t="shared" si="13"/>
        <v>831121837</v>
      </c>
      <c r="C147" s="630">
        <f t="shared" si="14"/>
        <v>45930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24588</v>
      </c>
    </row>
    <row r="148" spans="1:8">
      <c r="A148" s="626" t="str">
        <f t="shared" si="12"/>
        <v>ТЕХНОИМПОРТЕКСПОРТ АД</v>
      </c>
      <c r="B148" s="626" t="str">
        <f t="shared" si="13"/>
        <v>831121837</v>
      </c>
      <c r="C148" s="630">
        <f t="shared" si="14"/>
        <v>45930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>ТЕХНОИМПОРТЕКСПОРТ АД</v>
      </c>
      <c r="B149" s="626" t="str">
        <f t="shared" si="13"/>
        <v>831121837</v>
      </c>
      <c r="C149" s="630">
        <f t="shared" si="14"/>
        <v>45930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-43</v>
      </c>
    </row>
    <row r="150" spans="1:8">
      <c r="A150" s="626" t="str">
        <f t="shared" si="12"/>
        <v>ТЕХНОИМПОРТЕКСПОРТ АД</v>
      </c>
      <c r="B150" s="626" t="str">
        <f t="shared" si="13"/>
        <v>831121837</v>
      </c>
      <c r="C150" s="630">
        <f t="shared" si="14"/>
        <v>45930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ТЕХНОИМПОРТЕКСПОРТ АД</v>
      </c>
      <c r="B151" s="626" t="str">
        <f t="shared" si="13"/>
        <v>831121837</v>
      </c>
      <c r="C151" s="630">
        <f t="shared" si="14"/>
        <v>45930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-43</v>
      </c>
    </row>
    <row r="152" spans="1:8">
      <c r="A152" s="626" t="str">
        <f t="shared" si="12"/>
        <v>ТЕХНОИМПОРТЕКСПОРТ АД</v>
      </c>
      <c r="B152" s="626" t="str">
        <f t="shared" si="13"/>
        <v>831121837</v>
      </c>
      <c r="C152" s="630">
        <f t="shared" si="14"/>
        <v>45930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ТЕХНОИМПОРТЕКСПОРТ АД</v>
      </c>
      <c r="B153" s="626" t="str">
        <f t="shared" si="13"/>
        <v>831121837</v>
      </c>
      <c r="C153" s="630">
        <f t="shared" si="14"/>
        <v>45930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>ТЕХНОИМПОРТЕКСПОРТ АД</v>
      </c>
      <c r="B154" s="626" t="str">
        <f t="shared" si="13"/>
        <v>831121837</v>
      </c>
      <c r="C154" s="630">
        <f t="shared" si="14"/>
        <v>45930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ТЕХНОИМПОРТЕКСПОРТ АД</v>
      </c>
      <c r="B155" s="626" t="str">
        <f t="shared" si="13"/>
        <v>831121837</v>
      </c>
      <c r="C155" s="630">
        <f t="shared" si="14"/>
        <v>45930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>ТЕХНОИМПОРТЕКСПОРТ АД</v>
      </c>
      <c r="B156" s="626" t="str">
        <f t="shared" si="13"/>
        <v>831121837</v>
      </c>
      <c r="C156" s="630">
        <f t="shared" si="14"/>
        <v>45930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24545</v>
      </c>
    </row>
    <row r="157" spans="1:8">
      <c r="A157" s="626" t="str">
        <f t="shared" si="12"/>
        <v>ТЕХНОИМПОРТЕКСПОРТ АД</v>
      </c>
      <c r="B157" s="626" t="str">
        <f t="shared" si="13"/>
        <v>831121837</v>
      </c>
      <c r="C157" s="630">
        <f t="shared" si="14"/>
        <v>45930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ТЕХНОИМПОРТЕКСПОРТ АД</v>
      </c>
      <c r="B158" s="626" t="str">
        <f t="shared" si="13"/>
        <v>831121837</v>
      </c>
      <c r="C158" s="630">
        <f t="shared" si="14"/>
        <v>45930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2</v>
      </c>
    </row>
    <row r="159" spans="1:8">
      <c r="A159" s="626" t="str">
        <f t="shared" ref="A159:A179" si="15">pdeName</f>
        <v>ТЕХНОИМПОРТЕКСПОРТ АД</v>
      </c>
      <c r="B159" s="626" t="str">
        <f t="shared" ref="B159:B179" si="16">pdeBulstat</f>
        <v>831121837</v>
      </c>
      <c r="C159" s="630">
        <f t="shared" ref="C159:C179" si="17">endDate</f>
        <v>45930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22752</v>
      </c>
    </row>
    <row r="160" spans="1:8">
      <c r="A160" s="626" t="str">
        <f t="shared" si="15"/>
        <v>ТЕХНОИМПОРТЕКСПОРТ АД</v>
      </c>
      <c r="B160" s="626" t="str">
        <f t="shared" si="16"/>
        <v>831121837</v>
      </c>
      <c r="C160" s="630">
        <f t="shared" si="17"/>
        <v>45930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211</v>
      </c>
    </row>
    <row r="161" spans="1:8">
      <c r="A161" s="626" t="str">
        <f t="shared" si="15"/>
        <v>ТЕХНОИМПОРТЕКСПОРТ АД</v>
      </c>
      <c r="B161" s="626" t="str">
        <f t="shared" si="16"/>
        <v>831121837</v>
      </c>
      <c r="C161" s="630">
        <f t="shared" si="17"/>
        <v>45930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22965</v>
      </c>
    </row>
    <row r="162" spans="1:8">
      <c r="A162" s="626" t="str">
        <f t="shared" si="15"/>
        <v>ТЕХНОИМПОРТЕКСПОРТ АД</v>
      </c>
      <c r="B162" s="626" t="str">
        <f t="shared" si="16"/>
        <v>831121837</v>
      </c>
      <c r="C162" s="630">
        <f t="shared" si="17"/>
        <v>45930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ТЕХНОИМПОРТЕКСПОРТ АД</v>
      </c>
      <c r="B163" s="626" t="str">
        <f t="shared" si="16"/>
        <v>831121837</v>
      </c>
      <c r="C163" s="630">
        <f t="shared" si="17"/>
        <v>45930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ТЕХНОИМПОРТЕКСПОРТ АД</v>
      </c>
      <c r="B164" s="626" t="str">
        <f t="shared" si="16"/>
        <v>831121837</v>
      </c>
      <c r="C164" s="630">
        <f t="shared" si="17"/>
        <v>45930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1187</v>
      </c>
    </row>
    <row r="165" spans="1:8">
      <c r="A165" s="626" t="str">
        <f t="shared" si="15"/>
        <v>ТЕХНОИМПОРТЕКСПОРТ АД</v>
      </c>
      <c r="B165" s="626" t="str">
        <f t="shared" si="16"/>
        <v>831121837</v>
      </c>
      <c r="C165" s="630">
        <f t="shared" si="17"/>
        <v>45930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ТЕХНОИМПОРТЕКСПОРТ АД</v>
      </c>
      <c r="B166" s="626" t="str">
        <f t="shared" si="16"/>
        <v>831121837</v>
      </c>
      <c r="C166" s="630">
        <f t="shared" si="17"/>
        <v>45930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ТЕХНОИМПОРТЕКСПОРТ АД</v>
      </c>
      <c r="B167" s="626" t="str">
        <f t="shared" si="16"/>
        <v>831121837</v>
      </c>
      <c r="C167" s="630">
        <f t="shared" si="17"/>
        <v>45930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ТЕХНОИМПОРТЕКСПОРТ АД</v>
      </c>
      <c r="B168" s="626" t="str">
        <f t="shared" si="16"/>
        <v>831121837</v>
      </c>
      <c r="C168" s="630">
        <f t="shared" si="17"/>
        <v>45930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ТЕХНОИМПОРТЕКСПОРТ АД</v>
      </c>
      <c r="B169" s="626" t="str">
        <f t="shared" si="16"/>
        <v>831121837</v>
      </c>
      <c r="C169" s="630">
        <f t="shared" si="17"/>
        <v>45930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1187</v>
      </c>
    </row>
    <row r="170" spans="1:8">
      <c r="A170" s="626" t="str">
        <f t="shared" si="15"/>
        <v>ТЕХНОИМПОРТЕКСПОРТ АД</v>
      </c>
      <c r="B170" s="626" t="str">
        <f t="shared" si="16"/>
        <v>831121837</v>
      </c>
      <c r="C170" s="630">
        <f t="shared" si="17"/>
        <v>45930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24152</v>
      </c>
    </row>
    <row r="171" spans="1:8">
      <c r="A171" s="626" t="str">
        <f t="shared" si="15"/>
        <v>ТЕХНОИМПОРТЕКСПОРТ АД</v>
      </c>
      <c r="B171" s="626" t="str">
        <f t="shared" si="16"/>
        <v>831121837</v>
      </c>
      <c r="C171" s="630">
        <f t="shared" si="17"/>
        <v>45930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436</v>
      </c>
    </row>
    <row r="172" spans="1:8">
      <c r="A172" s="626" t="str">
        <f t="shared" si="15"/>
        <v>ТЕХНОИМПОРТЕКСПОРТ АД</v>
      </c>
      <c r="B172" s="626" t="str">
        <f t="shared" si="16"/>
        <v>831121837</v>
      </c>
      <c r="C172" s="630">
        <f t="shared" si="17"/>
        <v>45930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ТЕХНОИМПОРТЕКСПОРТ АД</v>
      </c>
      <c r="B173" s="626" t="str">
        <f t="shared" si="16"/>
        <v>831121837</v>
      </c>
      <c r="C173" s="630">
        <f t="shared" si="17"/>
        <v>45930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ТЕХНОИМПОРТЕКСПОРТ АД</v>
      </c>
      <c r="B174" s="626" t="str">
        <f t="shared" si="16"/>
        <v>831121837</v>
      </c>
      <c r="C174" s="630">
        <f t="shared" si="17"/>
        <v>45930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24152</v>
      </c>
    </row>
    <row r="175" spans="1:8">
      <c r="A175" s="626" t="str">
        <f t="shared" si="15"/>
        <v>ТЕХНОИМПОРТЕКСПОРТ АД</v>
      </c>
      <c r="B175" s="626" t="str">
        <f t="shared" si="16"/>
        <v>831121837</v>
      </c>
      <c r="C175" s="630">
        <f t="shared" si="17"/>
        <v>45930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436</v>
      </c>
    </row>
    <row r="176" spans="1:8">
      <c r="A176" s="626" t="str">
        <f t="shared" si="15"/>
        <v>ТЕХНОИМПОРТЕКСПОРТ АД</v>
      </c>
      <c r="B176" s="626" t="str">
        <f t="shared" si="16"/>
        <v>831121837</v>
      </c>
      <c r="C176" s="630">
        <f t="shared" si="17"/>
        <v>45930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393</v>
      </c>
    </row>
    <row r="177" spans="1:8">
      <c r="A177" s="626" t="str">
        <f t="shared" si="15"/>
        <v>ТЕХНОИМПОРТЕКСПОРТ АД</v>
      </c>
      <c r="B177" s="626" t="str">
        <f t="shared" si="16"/>
        <v>831121837</v>
      </c>
      <c r="C177" s="630">
        <f t="shared" si="17"/>
        <v>45930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ТЕХНОИМПОРТЕКСПОРТ АД</v>
      </c>
      <c r="B178" s="626" t="str">
        <f t="shared" si="16"/>
        <v>831121837</v>
      </c>
      <c r="C178" s="630">
        <f t="shared" si="17"/>
        <v>45930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393</v>
      </c>
    </row>
    <row r="179" spans="1:8">
      <c r="A179" s="626" t="str">
        <f t="shared" si="15"/>
        <v>ТЕХНОИМПОРТЕКСПОРТ АД</v>
      </c>
      <c r="B179" s="626" t="str">
        <f t="shared" si="16"/>
        <v>831121837</v>
      </c>
      <c r="C179" s="630">
        <f t="shared" si="17"/>
        <v>45930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24545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ТЕХНОИМПОРТЕКСПОРТ АД</v>
      </c>
      <c r="B181" s="626" t="str">
        <f t="shared" ref="B181:B216" si="19">pdeBulstat</f>
        <v>831121837</v>
      </c>
      <c r="C181" s="630">
        <f t="shared" ref="C181:C216" si="20">endDate</f>
        <v>45930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39423</v>
      </c>
    </row>
    <row r="182" spans="1:8">
      <c r="A182" s="626" t="str">
        <f t="shared" si="18"/>
        <v>ТЕХНОИМПОРТЕКСПОРТ АД</v>
      </c>
      <c r="B182" s="626" t="str">
        <f t="shared" si="19"/>
        <v>831121837</v>
      </c>
      <c r="C182" s="630">
        <f t="shared" si="20"/>
        <v>45930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-37301</v>
      </c>
    </row>
    <row r="183" spans="1:8">
      <c r="A183" s="626" t="str">
        <f t="shared" si="18"/>
        <v>ТЕХНОИМПОРТЕКСПОРТ АД</v>
      </c>
      <c r="B183" s="626" t="str">
        <f t="shared" si="19"/>
        <v>831121837</v>
      </c>
      <c r="C183" s="630">
        <f t="shared" si="20"/>
        <v>45930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ТЕХНОИМПОРТЕКСПОРТ АД</v>
      </c>
      <c r="B184" s="626" t="str">
        <f t="shared" si="19"/>
        <v>831121837</v>
      </c>
      <c r="C184" s="630">
        <f t="shared" si="20"/>
        <v>45930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-394</v>
      </c>
    </row>
    <row r="185" spans="1:8">
      <c r="A185" s="626" t="str">
        <f t="shared" si="18"/>
        <v>ТЕХНОИМПОРТЕКСПОРТ АД</v>
      </c>
      <c r="B185" s="626" t="str">
        <f t="shared" si="19"/>
        <v>831121837</v>
      </c>
      <c r="C185" s="630">
        <f t="shared" si="20"/>
        <v>45930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-228</v>
      </c>
    </row>
    <row r="186" spans="1:8">
      <c r="A186" s="626" t="str">
        <f t="shared" si="18"/>
        <v>ТЕХНОИМПОРТЕКСПОРТ АД</v>
      </c>
      <c r="B186" s="626" t="str">
        <f t="shared" si="19"/>
        <v>831121837</v>
      </c>
      <c r="C186" s="630">
        <f t="shared" si="20"/>
        <v>45930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ТЕХНОИМПОРТЕКСПОРТ АД</v>
      </c>
      <c r="B187" s="626" t="str">
        <f t="shared" si="19"/>
        <v>831121837</v>
      </c>
      <c r="C187" s="630">
        <f t="shared" si="20"/>
        <v>45930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ТЕХНОИМПОРТЕКСПОРТ АД</v>
      </c>
      <c r="B188" s="626" t="str">
        <f t="shared" si="19"/>
        <v>831121837</v>
      </c>
      <c r="C188" s="630">
        <f t="shared" si="20"/>
        <v>45930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ТЕХНОИМПОРТЕКСПОРТ АД</v>
      </c>
      <c r="B189" s="626" t="str">
        <f t="shared" si="19"/>
        <v>831121837</v>
      </c>
      <c r="C189" s="630">
        <f t="shared" si="20"/>
        <v>45930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ТЕХНОИМПОРТЕКСПОРТ АД</v>
      </c>
      <c r="B190" s="626" t="str">
        <f t="shared" si="19"/>
        <v>831121837</v>
      </c>
      <c r="C190" s="630">
        <f t="shared" si="20"/>
        <v>45930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-386</v>
      </c>
    </row>
    <row r="191" spans="1:8">
      <c r="A191" s="626" t="str">
        <f t="shared" si="18"/>
        <v>ТЕХНОИМПОРТЕКСПОРТ АД</v>
      </c>
      <c r="B191" s="626" t="str">
        <f t="shared" si="19"/>
        <v>831121837</v>
      </c>
      <c r="C191" s="630">
        <f t="shared" si="20"/>
        <v>45930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1114</v>
      </c>
    </row>
    <row r="192" spans="1:8">
      <c r="A192" s="626" t="str">
        <f t="shared" si="18"/>
        <v>ТЕХНОИМПОРТЕКСПОРТ АД</v>
      </c>
      <c r="B192" s="626" t="str">
        <f t="shared" si="19"/>
        <v>831121837</v>
      </c>
      <c r="C192" s="630">
        <f t="shared" si="20"/>
        <v>45930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-30</v>
      </c>
    </row>
    <row r="193" spans="1:8">
      <c r="A193" s="626" t="str">
        <f t="shared" si="18"/>
        <v>ТЕХНОИМПОРТЕКСПОРТ АД</v>
      </c>
      <c r="B193" s="626" t="str">
        <f t="shared" si="19"/>
        <v>831121837</v>
      </c>
      <c r="C193" s="630">
        <f t="shared" si="20"/>
        <v>45930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3</v>
      </c>
    </row>
    <row r="194" spans="1:8">
      <c r="A194" s="626" t="str">
        <f t="shared" si="18"/>
        <v>ТЕХНОИМПОРТЕКСПОРТ АД</v>
      </c>
      <c r="B194" s="626" t="str">
        <f t="shared" si="19"/>
        <v>831121837</v>
      </c>
      <c r="C194" s="630">
        <f t="shared" si="20"/>
        <v>45930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3006</v>
      </c>
    </row>
    <row r="195" spans="1:8">
      <c r="A195" s="626" t="str">
        <f t="shared" si="18"/>
        <v>ТЕХНОИМПОРТЕКСПОРТ АД</v>
      </c>
      <c r="B195" s="626" t="str">
        <f t="shared" si="19"/>
        <v>831121837</v>
      </c>
      <c r="C195" s="630">
        <f t="shared" si="20"/>
        <v>45930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-1130</v>
      </c>
    </row>
    <row r="196" spans="1:8">
      <c r="A196" s="626" t="str">
        <f t="shared" si="18"/>
        <v>ТЕХНОИМПОРТЕКСПОРТ АД</v>
      </c>
      <c r="B196" s="626" t="str">
        <f t="shared" si="19"/>
        <v>831121837</v>
      </c>
      <c r="C196" s="630">
        <f t="shared" si="20"/>
        <v>45930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278</v>
      </c>
    </row>
    <row r="197" spans="1:8">
      <c r="A197" s="626" t="str">
        <f t="shared" si="18"/>
        <v>ТЕХНОИМПОРТЕКСПОРТ АД</v>
      </c>
      <c r="B197" s="626" t="str">
        <f t="shared" si="19"/>
        <v>831121837</v>
      </c>
      <c r="C197" s="630">
        <f t="shared" si="20"/>
        <v>45930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-415</v>
      </c>
    </row>
    <row r="198" spans="1:8">
      <c r="A198" s="626" t="str">
        <f t="shared" si="18"/>
        <v>ТЕХНОИМПОРТЕКСПОРТ АД</v>
      </c>
      <c r="B198" s="626" t="str">
        <f t="shared" si="19"/>
        <v>831121837</v>
      </c>
      <c r="C198" s="630">
        <f t="shared" si="20"/>
        <v>45930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ТЕХНОИМПОРТЕКСПОРТ АД</v>
      </c>
      <c r="B199" s="626" t="str">
        <f t="shared" si="19"/>
        <v>831121837</v>
      </c>
      <c r="C199" s="630">
        <f t="shared" si="20"/>
        <v>45930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ТЕХНОИМПОРТЕКСПОРТ АД</v>
      </c>
      <c r="B200" s="626" t="str">
        <f t="shared" si="19"/>
        <v>831121837</v>
      </c>
      <c r="C200" s="630">
        <f t="shared" si="20"/>
        <v>45930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ТЕХНОИМПОРТЕКСПОРТ АД</v>
      </c>
      <c r="B201" s="626" t="str">
        <f t="shared" si="19"/>
        <v>831121837</v>
      </c>
      <c r="C201" s="630">
        <f t="shared" si="20"/>
        <v>45930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ТЕХНОИМПОРТЕКСПОРТ АД</v>
      </c>
      <c r="B202" s="626" t="str">
        <f t="shared" si="19"/>
        <v>831121837</v>
      </c>
      <c r="C202" s="630">
        <f t="shared" si="20"/>
        <v>45930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1712</v>
      </c>
    </row>
    <row r="203" spans="1:8">
      <c r="A203" s="626" t="str">
        <f t="shared" si="18"/>
        <v>ТЕХНОИМПОРТЕКСПОРТ АД</v>
      </c>
      <c r="B203" s="626" t="str">
        <f t="shared" si="19"/>
        <v>831121837</v>
      </c>
      <c r="C203" s="630">
        <f t="shared" si="20"/>
        <v>45930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ТЕХНОИМПОРТЕКСПОРТ АД</v>
      </c>
      <c r="B204" s="626" t="str">
        <f t="shared" si="19"/>
        <v>831121837</v>
      </c>
      <c r="C204" s="630">
        <f t="shared" si="20"/>
        <v>45930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ТЕХНОИМПОРТЕКСПОРТ АД</v>
      </c>
      <c r="B205" s="626" t="str">
        <f t="shared" si="19"/>
        <v>831121837</v>
      </c>
      <c r="C205" s="630">
        <f t="shared" si="20"/>
        <v>45930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6617</v>
      </c>
    </row>
    <row r="206" spans="1:8">
      <c r="A206" s="626" t="str">
        <f t="shared" si="18"/>
        <v>ТЕХНОИМПОРТЕКСПОРТ АД</v>
      </c>
      <c r="B206" s="626" t="str">
        <f t="shared" si="19"/>
        <v>831121837</v>
      </c>
      <c r="C206" s="630">
        <f t="shared" si="20"/>
        <v>45930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-6772</v>
      </c>
    </row>
    <row r="207" spans="1:8">
      <c r="A207" s="626" t="str">
        <f t="shared" si="18"/>
        <v>ТЕХНОИМПОРТЕКСПОРТ АД</v>
      </c>
      <c r="B207" s="626" t="str">
        <f t="shared" si="19"/>
        <v>831121837</v>
      </c>
      <c r="C207" s="630">
        <f t="shared" si="20"/>
        <v>45930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ТЕХНОИМПОРТЕКСПОРТ АД</v>
      </c>
      <c r="B208" s="626" t="str">
        <f t="shared" si="19"/>
        <v>831121837</v>
      </c>
      <c r="C208" s="630">
        <f t="shared" si="20"/>
        <v>45930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-1712</v>
      </c>
    </row>
    <row r="209" spans="1:8">
      <c r="A209" s="626" t="str">
        <f t="shared" si="18"/>
        <v>ТЕХНОИМПОРТЕКСПОРТ АД</v>
      </c>
      <c r="B209" s="626" t="str">
        <f t="shared" si="19"/>
        <v>831121837</v>
      </c>
      <c r="C209" s="630">
        <f t="shared" si="20"/>
        <v>45930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ТЕХНОИМПОРТЕКСПОРТ АД</v>
      </c>
      <c r="B210" s="626" t="str">
        <f t="shared" si="19"/>
        <v>831121837</v>
      </c>
      <c r="C210" s="630">
        <f t="shared" si="20"/>
        <v>45930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>ТЕХНОИМПОРТЕКСПОРТ АД</v>
      </c>
      <c r="B211" s="626" t="str">
        <f t="shared" si="19"/>
        <v>831121837</v>
      </c>
      <c r="C211" s="630">
        <f t="shared" si="20"/>
        <v>45930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-1867</v>
      </c>
    </row>
    <row r="212" spans="1:8">
      <c r="A212" s="626" t="str">
        <f t="shared" si="18"/>
        <v>ТЕХНОИМПОРТЕКСПОРТ АД</v>
      </c>
      <c r="B212" s="626" t="str">
        <f t="shared" si="19"/>
        <v>831121837</v>
      </c>
      <c r="C212" s="630">
        <f t="shared" si="20"/>
        <v>45930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959</v>
      </c>
    </row>
    <row r="213" spans="1:8">
      <c r="A213" s="626" t="str">
        <f t="shared" si="18"/>
        <v>ТЕХНОИМПОРТЕКСПОРТ АД</v>
      </c>
      <c r="B213" s="626" t="str">
        <f t="shared" si="19"/>
        <v>831121837</v>
      </c>
      <c r="C213" s="630">
        <f t="shared" si="20"/>
        <v>45930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510</v>
      </c>
    </row>
    <row r="214" spans="1:8">
      <c r="A214" s="626" t="str">
        <f t="shared" si="18"/>
        <v>ТЕХНОИМПОРТЕКСПОРТ АД</v>
      </c>
      <c r="B214" s="626" t="str">
        <f t="shared" si="19"/>
        <v>831121837</v>
      </c>
      <c r="C214" s="630">
        <f t="shared" si="20"/>
        <v>45930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1469</v>
      </c>
    </row>
    <row r="215" spans="1:8">
      <c r="A215" s="626" t="str">
        <f t="shared" si="18"/>
        <v>ТЕХНОИМПОРТЕКСПОРТ АД</v>
      </c>
      <c r="B215" s="626" t="str">
        <f t="shared" si="19"/>
        <v>831121837</v>
      </c>
      <c r="C215" s="630">
        <f t="shared" si="20"/>
        <v>45930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1469</v>
      </c>
    </row>
    <row r="216" spans="1:8">
      <c r="A216" s="626" t="str">
        <f t="shared" si="18"/>
        <v>ТЕХНОИМПОРТЕКСПОРТ АД</v>
      </c>
      <c r="B216" s="626" t="str">
        <f t="shared" si="19"/>
        <v>831121837</v>
      </c>
      <c r="C216" s="630">
        <f t="shared" si="20"/>
        <v>45930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ТЕХНОИМПОРТЕКСПОРТ АД</v>
      </c>
      <c r="B218" s="626" t="str">
        <f t="shared" ref="B218:B281" si="22">pdeBulstat</f>
        <v>831121837</v>
      </c>
      <c r="C218" s="630">
        <f t="shared" ref="C218:C281" si="23">endDate</f>
        <v>45930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137</v>
      </c>
    </row>
    <row r="219" spans="1:8">
      <c r="A219" s="626" t="str">
        <f t="shared" si="21"/>
        <v>ТЕХНОИМПОРТЕКСПОРТ АД</v>
      </c>
      <c r="B219" s="626" t="str">
        <f t="shared" si="22"/>
        <v>831121837</v>
      </c>
      <c r="C219" s="630">
        <f t="shared" si="23"/>
        <v>45930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ТЕХНОИМПОРТЕКСПОРТ АД</v>
      </c>
      <c r="B220" s="626" t="str">
        <f t="shared" si="22"/>
        <v>831121837</v>
      </c>
      <c r="C220" s="630">
        <f t="shared" si="23"/>
        <v>45930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ТЕХНОИМПОРТЕКСПОРТ АД</v>
      </c>
      <c r="B221" s="626" t="str">
        <f t="shared" si="22"/>
        <v>831121837</v>
      </c>
      <c r="C221" s="630">
        <f t="shared" si="23"/>
        <v>45930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ТЕХНОИМПОРТЕКСПОРТ АД</v>
      </c>
      <c r="B222" s="626" t="str">
        <f t="shared" si="22"/>
        <v>831121837</v>
      </c>
      <c r="C222" s="630">
        <f t="shared" si="23"/>
        <v>45930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137</v>
      </c>
    </row>
    <row r="223" spans="1:8">
      <c r="A223" s="626" t="str">
        <f t="shared" si="21"/>
        <v>ТЕХНОИМПОРТЕКСПОРТ АД</v>
      </c>
      <c r="B223" s="626" t="str">
        <f t="shared" si="22"/>
        <v>831121837</v>
      </c>
      <c r="C223" s="630">
        <f t="shared" si="23"/>
        <v>45930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ТЕХНОИМПОРТЕКСПОРТ АД</v>
      </c>
      <c r="B224" s="626" t="str">
        <f t="shared" si="22"/>
        <v>831121837</v>
      </c>
      <c r="C224" s="630">
        <f t="shared" si="23"/>
        <v>45930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ТЕХНОИМПОРТЕКСПОРТ АД</v>
      </c>
      <c r="B225" s="626" t="str">
        <f t="shared" si="22"/>
        <v>831121837</v>
      </c>
      <c r="C225" s="630">
        <f t="shared" si="23"/>
        <v>45930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ТЕХНОИМПОРТЕКСПОРТ АД</v>
      </c>
      <c r="B226" s="626" t="str">
        <f t="shared" si="22"/>
        <v>831121837</v>
      </c>
      <c r="C226" s="630">
        <f t="shared" si="23"/>
        <v>45930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ТЕХНОИМПОРТЕКСПОРТ АД</v>
      </c>
      <c r="B227" s="626" t="str">
        <f t="shared" si="22"/>
        <v>831121837</v>
      </c>
      <c r="C227" s="630">
        <f t="shared" si="23"/>
        <v>45930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ТЕХНОИМПОРТЕКСПОРТ АД</v>
      </c>
      <c r="B228" s="626" t="str">
        <f t="shared" si="22"/>
        <v>831121837</v>
      </c>
      <c r="C228" s="630">
        <f t="shared" si="23"/>
        <v>45930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ТЕХНОИМПОРТЕКСПОРТ АД</v>
      </c>
      <c r="B229" s="626" t="str">
        <f t="shared" si="22"/>
        <v>831121837</v>
      </c>
      <c r="C229" s="630">
        <f t="shared" si="23"/>
        <v>45930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ТЕХНОИМПОРТЕКСПОРТ АД</v>
      </c>
      <c r="B230" s="626" t="str">
        <f t="shared" si="22"/>
        <v>831121837</v>
      </c>
      <c r="C230" s="630">
        <f t="shared" si="23"/>
        <v>45930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ТЕХНОИМПОРТЕКСПОРТ АД</v>
      </c>
      <c r="B231" s="626" t="str">
        <f t="shared" si="22"/>
        <v>831121837</v>
      </c>
      <c r="C231" s="630">
        <f t="shared" si="23"/>
        <v>45930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ТЕХНОИМПОРТЕКСПОРТ АД</v>
      </c>
      <c r="B232" s="626" t="str">
        <f t="shared" si="22"/>
        <v>831121837</v>
      </c>
      <c r="C232" s="630">
        <f t="shared" si="23"/>
        <v>45930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ТЕХНОИМПОРТЕКСПОРТ АД</v>
      </c>
      <c r="B233" s="626" t="str">
        <f t="shared" si="22"/>
        <v>831121837</v>
      </c>
      <c r="C233" s="630">
        <f t="shared" si="23"/>
        <v>45930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ТЕХНОИМПОРТЕКСПОРТ АД</v>
      </c>
      <c r="B234" s="626" t="str">
        <f t="shared" si="22"/>
        <v>831121837</v>
      </c>
      <c r="C234" s="630">
        <f t="shared" si="23"/>
        <v>45930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ТЕХНОИМПОРТЕКСПОРТ АД</v>
      </c>
      <c r="B235" s="626" t="str">
        <f t="shared" si="22"/>
        <v>831121837</v>
      </c>
      <c r="C235" s="630">
        <f t="shared" si="23"/>
        <v>45930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ТЕХНОИМПОРТЕКСПОРТ АД</v>
      </c>
      <c r="B236" s="626" t="str">
        <f t="shared" si="22"/>
        <v>831121837</v>
      </c>
      <c r="C236" s="630">
        <f t="shared" si="23"/>
        <v>45930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137</v>
      </c>
    </row>
    <row r="237" spans="1:8">
      <c r="A237" s="626" t="str">
        <f t="shared" si="21"/>
        <v>ТЕХНОИМПОРТЕКСПОРТ АД</v>
      </c>
      <c r="B237" s="626" t="str">
        <f t="shared" si="22"/>
        <v>831121837</v>
      </c>
      <c r="C237" s="630">
        <f t="shared" si="23"/>
        <v>45930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ТЕХНОИМПОРТЕКСПОРТ АД</v>
      </c>
      <c r="B238" s="626" t="str">
        <f t="shared" si="22"/>
        <v>831121837</v>
      </c>
      <c r="C238" s="630">
        <f t="shared" si="23"/>
        <v>45930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ТЕХНОИМПОРТЕКСПОРТ АД</v>
      </c>
      <c r="B239" s="626" t="str">
        <f t="shared" si="22"/>
        <v>831121837</v>
      </c>
      <c r="C239" s="630">
        <f t="shared" si="23"/>
        <v>45930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137</v>
      </c>
    </row>
    <row r="240" spans="1:8">
      <c r="A240" s="626" t="str">
        <f t="shared" si="21"/>
        <v>ТЕХНОИМПОРТЕКСПОРТ АД</v>
      </c>
      <c r="B240" s="626" t="str">
        <f t="shared" si="22"/>
        <v>831121837</v>
      </c>
      <c r="C240" s="630">
        <f t="shared" si="23"/>
        <v>45930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ТЕХНОИМПОРТЕКСПОРТ АД</v>
      </c>
      <c r="B241" s="626" t="str">
        <f t="shared" si="22"/>
        <v>831121837</v>
      </c>
      <c r="C241" s="630">
        <f t="shared" si="23"/>
        <v>45930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ТЕХНОИМПОРТЕКСПОРТ АД</v>
      </c>
      <c r="B242" s="626" t="str">
        <f t="shared" si="22"/>
        <v>831121837</v>
      </c>
      <c r="C242" s="630">
        <f t="shared" si="23"/>
        <v>45930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ТЕХНОИМПОРТЕКСПОРТ АД</v>
      </c>
      <c r="B243" s="626" t="str">
        <f t="shared" si="22"/>
        <v>831121837</v>
      </c>
      <c r="C243" s="630">
        <f t="shared" si="23"/>
        <v>45930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ТЕХНОИМПОРТЕКСПОРТ АД</v>
      </c>
      <c r="B244" s="626" t="str">
        <f t="shared" si="22"/>
        <v>831121837</v>
      </c>
      <c r="C244" s="630">
        <f t="shared" si="23"/>
        <v>45930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ТЕХНОИМПОРТЕКСПОРТ АД</v>
      </c>
      <c r="B245" s="626" t="str">
        <f t="shared" si="22"/>
        <v>831121837</v>
      </c>
      <c r="C245" s="630">
        <f t="shared" si="23"/>
        <v>45930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ТЕХНОИМПОРТЕКСПОРТ АД</v>
      </c>
      <c r="B246" s="626" t="str">
        <f t="shared" si="22"/>
        <v>831121837</v>
      </c>
      <c r="C246" s="630">
        <f t="shared" si="23"/>
        <v>45930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ТЕХНОИМПОРТЕКСПОРТ АД</v>
      </c>
      <c r="B247" s="626" t="str">
        <f t="shared" si="22"/>
        <v>831121837</v>
      </c>
      <c r="C247" s="630">
        <f t="shared" si="23"/>
        <v>45930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ТЕХНОИМПОРТЕКСПОРТ АД</v>
      </c>
      <c r="B248" s="626" t="str">
        <f t="shared" si="22"/>
        <v>831121837</v>
      </c>
      <c r="C248" s="630">
        <f t="shared" si="23"/>
        <v>45930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ТЕХНОИМПОРТЕКСПОРТ АД</v>
      </c>
      <c r="B249" s="626" t="str">
        <f t="shared" si="22"/>
        <v>831121837</v>
      </c>
      <c r="C249" s="630">
        <f t="shared" si="23"/>
        <v>45930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ТЕХНОИМПОРТЕКСПОРТ АД</v>
      </c>
      <c r="B250" s="626" t="str">
        <f t="shared" si="22"/>
        <v>831121837</v>
      </c>
      <c r="C250" s="630">
        <f t="shared" si="23"/>
        <v>45930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ТЕХНОИМПОРТЕКСПОРТ АД</v>
      </c>
      <c r="B251" s="626" t="str">
        <f t="shared" si="22"/>
        <v>831121837</v>
      </c>
      <c r="C251" s="630">
        <f t="shared" si="23"/>
        <v>45930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ТЕХНОИМПОРТЕКСПОРТ АД</v>
      </c>
      <c r="B252" s="626" t="str">
        <f t="shared" si="22"/>
        <v>831121837</v>
      </c>
      <c r="C252" s="630">
        <f t="shared" si="23"/>
        <v>45930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ТЕХНОИМПОРТЕКСПОРТ АД</v>
      </c>
      <c r="B253" s="626" t="str">
        <f t="shared" si="22"/>
        <v>831121837</v>
      </c>
      <c r="C253" s="630">
        <f t="shared" si="23"/>
        <v>45930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ТЕХНОИМПОРТЕКСПОРТ АД</v>
      </c>
      <c r="B254" s="626" t="str">
        <f t="shared" si="22"/>
        <v>831121837</v>
      </c>
      <c r="C254" s="630">
        <f t="shared" si="23"/>
        <v>45930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ТЕХНОИМПОРТЕКСПОРТ АД</v>
      </c>
      <c r="B255" s="626" t="str">
        <f t="shared" si="22"/>
        <v>831121837</v>
      </c>
      <c r="C255" s="630">
        <f t="shared" si="23"/>
        <v>45930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ТЕХНОИМПОРТЕКСПОРТ АД</v>
      </c>
      <c r="B256" s="626" t="str">
        <f t="shared" si="22"/>
        <v>831121837</v>
      </c>
      <c r="C256" s="630">
        <f t="shared" si="23"/>
        <v>45930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ТЕХНОИМПОРТЕКСПОРТ АД</v>
      </c>
      <c r="B257" s="626" t="str">
        <f t="shared" si="22"/>
        <v>831121837</v>
      </c>
      <c r="C257" s="630">
        <f t="shared" si="23"/>
        <v>45930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ТЕХНОИМПОРТЕКСПОРТ АД</v>
      </c>
      <c r="B258" s="626" t="str">
        <f t="shared" si="22"/>
        <v>831121837</v>
      </c>
      <c r="C258" s="630">
        <f t="shared" si="23"/>
        <v>45930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ТЕХНОИМПОРТЕКСПОРТ АД</v>
      </c>
      <c r="B259" s="626" t="str">
        <f t="shared" si="22"/>
        <v>831121837</v>
      </c>
      <c r="C259" s="630">
        <f t="shared" si="23"/>
        <v>45930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ТЕХНОИМПОРТЕКСПОРТ АД</v>
      </c>
      <c r="B260" s="626" t="str">
        <f t="shared" si="22"/>
        <v>831121837</v>
      </c>
      <c r="C260" s="630">
        <f t="shared" si="23"/>
        <v>45930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ТЕХНОИМПОРТЕКСПОРТ АД</v>
      </c>
      <c r="B261" s="626" t="str">
        <f t="shared" si="22"/>
        <v>831121837</v>
      </c>
      <c r="C261" s="630">
        <f t="shared" si="23"/>
        <v>45930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ТЕХНОИМПОРТЕКСПОРТ АД</v>
      </c>
      <c r="B262" s="626" t="str">
        <f t="shared" si="22"/>
        <v>831121837</v>
      </c>
      <c r="C262" s="630">
        <f t="shared" si="23"/>
        <v>45930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10</v>
      </c>
    </row>
    <row r="263" spans="1:8">
      <c r="A263" s="626" t="str">
        <f t="shared" si="21"/>
        <v>ТЕХНОИМПОРТЕКСПОРТ АД</v>
      </c>
      <c r="B263" s="626" t="str">
        <f t="shared" si="22"/>
        <v>831121837</v>
      </c>
      <c r="C263" s="630">
        <f t="shared" si="23"/>
        <v>45930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ТЕХНОИМПОРТЕКСПОРТ АД</v>
      </c>
      <c r="B264" s="626" t="str">
        <f t="shared" si="22"/>
        <v>831121837</v>
      </c>
      <c r="C264" s="630">
        <f t="shared" si="23"/>
        <v>45930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ТЕХНОИМПОРТЕКСПОРТ АД</v>
      </c>
      <c r="B265" s="626" t="str">
        <f t="shared" si="22"/>
        <v>831121837</v>
      </c>
      <c r="C265" s="630">
        <f t="shared" si="23"/>
        <v>45930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ТЕХНОИМПОРТЕКСПОРТ АД</v>
      </c>
      <c r="B266" s="626" t="str">
        <f t="shared" si="22"/>
        <v>831121837</v>
      </c>
      <c r="C266" s="630">
        <f t="shared" si="23"/>
        <v>45930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10</v>
      </c>
    </row>
    <row r="267" spans="1:8">
      <c r="A267" s="626" t="str">
        <f t="shared" si="21"/>
        <v>ТЕХНОИМПОРТЕКСПОРТ АД</v>
      </c>
      <c r="B267" s="626" t="str">
        <f t="shared" si="22"/>
        <v>831121837</v>
      </c>
      <c r="C267" s="630">
        <f t="shared" si="23"/>
        <v>45930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ТЕХНОИМПОРТЕКСПОРТ АД</v>
      </c>
      <c r="B268" s="626" t="str">
        <f t="shared" si="22"/>
        <v>831121837</v>
      </c>
      <c r="C268" s="630">
        <f t="shared" si="23"/>
        <v>45930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ТЕХНОИМПОРТЕКСПОРТ АД</v>
      </c>
      <c r="B269" s="626" t="str">
        <f t="shared" si="22"/>
        <v>831121837</v>
      </c>
      <c r="C269" s="630">
        <f t="shared" si="23"/>
        <v>45930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ТЕХНОИМПОРТЕКСПОРТ АД</v>
      </c>
      <c r="B270" s="626" t="str">
        <f t="shared" si="22"/>
        <v>831121837</v>
      </c>
      <c r="C270" s="630">
        <f t="shared" si="23"/>
        <v>45930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ТЕХНОИМПОРТЕКСПОРТ АД</v>
      </c>
      <c r="B271" s="626" t="str">
        <f t="shared" si="22"/>
        <v>831121837</v>
      </c>
      <c r="C271" s="630">
        <f t="shared" si="23"/>
        <v>45930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ТЕХНОИМПОРТЕКСПОРТ АД</v>
      </c>
      <c r="B272" s="626" t="str">
        <f t="shared" si="22"/>
        <v>831121837</v>
      </c>
      <c r="C272" s="630">
        <f t="shared" si="23"/>
        <v>45930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ТЕХНОИМПОРТЕКСПОРТ АД</v>
      </c>
      <c r="B273" s="626" t="str">
        <f t="shared" si="22"/>
        <v>831121837</v>
      </c>
      <c r="C273" s="630">
        <f t="shared" si="23"/>
        <v>45930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ТЕХНОИМПОРТЕКСПОРТ АД</v>
      </c>
      <c r="B274" s="626" t="str">
        <f t="shared" si="22"/>
        <v>831121837</v>
      </c>
      <c r="C274" s="630">
        <f t="shared" si="23"/>
        <v>45930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ТЕХНОИМПОРТЕКСПОРТ АД</v>
      </c>
      <c r="B275" s="626" t="str">
        <f t="shared" si="22"/>
        <v>831121837</v>
      </c>
      <c r="C275" s="630">
        <f t="shared" si="23"/>
        <v>45930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ТЕХНОИМПОРТЕКСПОРТ АД</v>
      </c>
      <c r="B276" s="626" t="str">
        <f t="shared" si="22"/>
        <v>831121837</v>
      </c>
      <c r="C276" s="630">
        <f t="shared" si="23"/>
        <v>45930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ТЕХНОИМПОРТЕКСПОРТ АД</v>
      </c>
      <c r="B277" s="626" t="str">
        <f t="shared" si="22"/>
        <v>831121837</v>
      </c>
      <c r="C277" s="630">
        <f t="shared" si="23"/>
        <v>45930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ТЕХНОИМПОРТЕКСПОРТ АД</v>
      </c>
      <c r="B278" s="626" t="str">
        <f t="shared" si="22"/>
        <v>831121837</v>
      </c>
      <c r="C278" s="630">
        <f t="shared" si="23"/>
        <v>45930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ТЕХНОИМПОРТЕКСПОРТ АД</v>
      </c>
      <c r="B279" s="626" t="str">
        <f t="shared" si="22"/>
        <v>831121837</v>
      </c>
      <c r="C279" s="630">
        <f t="shared" si="23"/>
        <v>45930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ТЕХНОИМПОРТЕКСПОРТ АД</v>
      </c>
      <c r="B280" s="626" t="str">
        <f t="shared" si="22"/>
        <v>831121837</v>
      </c>
      <c r="C280" s="630">
        <f t="shared" si="23"/>
        <v>45930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10</v>
      </c>
    </row>
    <row r="281" spans="1:8">
      <c r="A281" s="626" t="str">
        <f t="shared" si="21"/>
        <v>ТЕХНОИМПОРТЕКСПОРТ АД</v>
      </c>
      <c r="B281" s="626" t="str">
        <f t="shared" si="22"/>
        <v>831121837</v>
      </c>
      <c r="C281" s="630">
        <f t="shared" si="23"/>
        <v>45930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ТЕХНОИМПОРТЕКСПОРТ АД</v>
      </c>
      <c r="B282" s="626" t="str">
        <f t="shared" ref="B282:B345" si="25">pdeBulstat</f>
        <v>831121837</v>
      </c>
      <c r="C282" s="630">
        <f t="shared" ref="C282:C345" si="26">endDate</f>
        <v>45930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ТЕХНОИМПОРТЕКСПОРТ АД</v>
      </c>
      <c r="B283" s="626" t="str">
        <f t="shared" si="25"/>
        <v>831121837</v>
      </c>
      <c r="C283" s="630">
        <f t="shared" si="26"/>
        <v>45930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10</v>
      </c>
    </row>
    <row r="284" spans="1:8">
      <c r="A284" s="626" t="str">
        <f t="shared" si="24"/>
        <v>ТЕХНОИМПОРТЕКСПОРТ АД</v>
      </c>
      <c r="B284" s="626" t="str">
        <f t="shared" si="25"/>
        <v>831121837</v>
      </c>
      <c r="C284" s="630">
        <f t="shared" si="26"/>
        <v>45930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107</v>
      </c>
    </row>
    <row r="285" spans="1:8">
      <c r="A285" s="626" t="str">
        <f t="shared" si="24"/>
        <v>ТЕХНОИМПОРТЕКСПОРТ АД</v>
      </c>
      <c r="B285" s="626" t="str">
        <f t="shared" si="25"/>
        <v>831121837</v>
      </c>
      <c r="C285" s="630">
        <f t="shared" si="26"/>
        <v>45930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ТЕХНОИМПОРТЕКСПОРТ АД</v>
      </c>
      <c r="B286" s="626" t="str">
        <f t="shared" si="25"/>
        <v>831121837</v>
      </c>
      <c r="C286" s="630">
        <f t="shared" si="26"/>
        <v>45930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ТЕХНОИМПОРТЕКСПОРТ АД</v>
      </c>
      <c r="B287" s="626" t="str">
        <f t="shared" si="25"/>
        <v>831121837</v>
      </c>
      <c r="C287" s="630">
        <f t="shared" si="26"/>
        <v>45930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ТЕХНОИМПОРТЕКСПОРТ АД</v>
      </c>
      <c r="B288" s="626" t="str">
        <f t="shared" si="25"/>
        <v>831121837</v>
      </c>
      <c r="C288" s="630">
        <f t="shared" si="26"/>
        <v>45930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107</v>
      </c>
    </row>
    <row r="289" spans="1:8">
      <c r="A289" s="626" t="str">
        <f t="shared" si="24"/>
        <v>ТЕХНОИМПОРТЕКСПОРТ АД</v>
      </c>
      <c r="B289" s="626" t="str">
        <f t="shared" si="25"/>
        <v>831121837</v>
      </c>
      <c r="C289" s="630">
        <f t="shared" si="26"/>
        <v>45930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ТЕХНОИМПОРТЕКСПОРТ АД</v>
      </c>
      <c r="B290" s="626" t="str">
        <f t="shared" si="25"/>
        <v>831121837</v>
      </c>
      <c r="C290" s="630">
        <f t="shared" si="26"/>
        <v>45930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ТЕХНОИМПОРТЕКСПОРТ АД</v>
      </c>
      <c r="B291" s="626" t="str">
        <f t="shared" si="25"/>
        <v>831121837</v>
      </c>
      <c r="C291" s="630">
        <f t="shared" si="26"/>
        <v>45930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ТЕХНОИМПОРТЕКСПОРТ АД</v>
      </c>
      <c r="B292" s="626" t="str">
        <f t="shared" si="25"/>
        <v>831121837</v>
      </c>
      <c r="C292" s="630">
        <f t="shared" si="26"/>
        <v>45930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ТЕХНОИМПОРТЕКСПОРТ АД</v>
      </c>
      <c r="B293" s="626" t="str">
        <f t="shared" si="25"/>
        <v>831121837</v>
      </c>
      <c r="C293" s="630">
        <f t="shared" si="26"/>
        <v>45930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ТЕХНОИМПОРТЕКСПОРТ АД</v>
      </c>
      <c r="B294" s="626" t="str">
        <f t="shared" si="25"/>
        <v>831121837</v>
      </c>
      <c r="C294" s="630">
        <f t="shared" si="26"/>
        <v>45930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ТЕХНОИМПОРТЕКСПОРТ АД</v>
      </c>
      <c r="B295" s="626" t="str">
        <f t="shared" si="25"/>
        <v>831121837</v>
      </c>
      <c r="C295" s="630">
        <f t="shared" si="26"/>
        <v>45930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ТЕХНОИМПОРТЕКСПОРТ АД</v>
      </c>
      <c r="B296" s="626" t="str">
        <f t="shared" si="25"/>
        <v>831121837</v>
      </c>
      <c r="C296" s="630">
        <f t="shared" si="26"/>
        <v>45930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ТЕХНОИМПОРТЕКСПОРТ АД</v>
      </c>
      <c r="B297" s="626" t="str">
        <f t="shared" si="25"/>
        <v>831121837</v>
      </c>
      <c r="C297" s="630">
        <f t="shared" si="26"/>
        <v>45930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ТЕХНОИМПОРТЕКСПОРТ АД</v>
      </c>
      <c r="B298" s="626" t="str">
        <f t="shared" si="25"/>
        <v>831121837</v>
      </c>
      <c r="C298" s="630">
        <f t="shared" si="26"/>
        <v>45930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ТЕХНОИМПОРТЕКСПОРТ АД</v>
      </c>
      <c r="B299" s="626" t="str">
        <f t="shared" si="25"/>
        <v>831121837</v>
      </c>
      <c r="C299" s="630">
        <f t="shared" si="26"/>
        <v>45930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ТЕХНОИМПОРТЕКСПОРТ АД</v>
      </c>
      <c r="B300" s="626" t="str">
        <f t="shared" si="25"/>
        <v>831121837</v>
      </c>
      <c r="C300" s="630">
        <f t="shared" si="26"/>
        <v>45930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ТЕХНОИМПОРТЕКСПОРТ АД</v>
      </c>
      <c r="B301" s="626" t="str">
        <f t="shared" si="25"/>
        <v>831121837</v>
      </c>
      <c r="C301" s="630">
        <f t="shared" si="26"/>
        <v>45930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ТЕХНОИМПОРТЕКСПОРТ АД</v>
      </c>
      <c r="B302" s="626" t="str">
        <f t="shared" si="25"/>
        <v>831121837</v>
      </c>
      <c r="C302" s="630">
        <f t="shared" si="26"/>
        <v>45930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107</v>
      </c>
    </row>
    <row r="303" spans="1:8">
      <c r="A303" s="626" t="str">
        <f t="shared" si="24"/>
        <v>ТЕХНОИМПОРТЕКСПОРТ АД</v>
      </c>
      <c r="B303" s="626" t="str">
        <f t="shared" si="25"/>
        <v>831121837</v>
      </c>
      <c r="C303" s="630">
        <f t="shared" si="26"/>
        <v>45930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ТЕХНОИМПОРТЕКСПОРТ АД</v>
      </c>
      <c r="B304" s="626" t="str">
        <f t="shared" si="25"/>
        <v>831121837</v>
      </c>
      <c r="C304" s="630">
        <f t="shared" si="26"/>
        <v>45930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ТЕХНОИМПОРТЕКСПОРТ АД</v>
      </c>
      <c r="B305" s="626" t="str">
        <f t="shared" si="25"/>
        <v>831121837</v>
      </c>
      <c r="C305" s="630">
        <f t="shared" si="26"/>
        <v>45930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107</v>
      </c>
    </row>
    <row r="306" spans="1:8">
      <c r="A306" s="626" t="str">
        <f t="shared" si="24"/>
        <v>ТЕХНОИМПОРТЕКСПОРТ АД</v>
      </c>
      <c r="B306" s="626" t="str">
        <f t="shared" si="25"/>
        <v>831121837</v>
      </c>
      <c r="C306" s="630">
        <f t="shared" si="26"/>
        <v>45930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ТЕХНОИМПОРТЕКСПОРТ АД</v>
      </c>
      <c r="B307" s="626" t="str">
        <f t="shared" si="25"/>
        <v>831121837</v>
      </c>
      <c r="C307" s="630">
        <f t="shared" si="26"/>
        <v>45930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ТЕХНОИМПОРТЕКСПОРТ АД</v>
      </c>
      <c r="B308" s="626" t="str">
        <f t="shared" si="25"/>
        <v>831121837</v>
      </c>
      <c r="C308" s="630">
        <f t="shared" si="26"/>
        <v>45930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ТЕХНОИМПОРТЕКСПОРТ АД</v>
      </c>
      <c r="B309" s="626" t="str">
        <f t="shared" si="25"/>
        <v>831121837</v>
      </c>
      <c r="C309" s="630">
        <f t="shared" si="26"/>
        <v>45930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ТЕХНОИМПОРТЕКСПОРТ АД</v>
      </c>
      <c r="B310" s="626" t="str">
        <f t="shared" si="25"/>
        <v>831121837</v>
      </c>
      <c r="C310" s="630">
        <f t="shared" si="26"/>
        <v>45930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ТЕХНОИМПОРТЕКСПОРТ АД</v>
      </c>
      <c r="B311" s="626" t="str">
        <f t="shared" si="25"/>
        <v>831121837</v>
      </c>
      <c r="C311" s="630">
        <f t="shared" si="26"/>
        <v>45930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ТЕХНОИМПОРТЕКСПОРТ АД</v>
      </c>
      <c r="B312" s="626" t="str">
        <f t="shared" si="25"/>
        <v>831121837</v>
      </c>
      <c r="C312" s="630">
        <f t="shared" si="26"/>
        <v>45930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ТЕХНОИМПОРТЕКСПОРТ АД</v>
      </c>
      <c r="B313" s="626" t="str">
        <f t="shared" si="25"/>
        <v>831121837</v>
      </c>
      <c r="C313" s="630">
        <f t="shared" si="26"/>
        <v>45930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ТЕХНОИМПОРТЕКСПОРТ АД</v>
      </c>
      <c r="B314" s="626" t="str">
        <f t="shared" si="25"/>
        <v>831121837</v>
      </c>
      <c r="C314" s="630">
        <f t="shared" si="26"/>
        <v>45930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ТЕХНОИМПОРТЕКСПОРТ АД</v>
      </c>
      <c r="B315" s="626" t="str">
        <f t="shared" si="25"/>
        <v>831121837</v>
      </c>
      <c r="C315" s="630">
        <f t="shared" si="26"/>
        <v>45930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ТЕХНОИМПОРТЕКСПОРТ АД</v>
      </c>
      <c r="B316" s="626" t="str">
        <f t="shared" si="25"/>
        <v>831121837</v>
      </c>
      <c r="C316" s="630">
        <f t="shared" si="26"/>
        <v>45930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ТЕХНОИМПОРТЕКСПОРТ АД</v>
      </c>
      <c r="B317" s="626" t="str">
        <f t="shared" si="25"/>
        <v>831121837</v>
      </c>
      <c r="C317" s="630">
        <f t="shared" si="26"/>
        <v>45930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ТЕХНОИМПОРТЕКСПОРТ АД</v>
      </c>
      <c r="B318" s="626" t="str">
        <f t="shared" si="25"/>
        <v>831121837</v>
      </c>
      <c r="C318" s="630">
        <f t="shared" si="26"/>
        <v>45930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ТЕХНОИМПОРТЕКСПОРТ АД</v>
      </c>
      <c r="B319" s="626" t="str">
        <f t="shared" si="25"/>
        <v>831121837</v>
      </c>
      <c r="C319" s="630">
        <f t="shared" si="26"/>
        <v>45930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ТЕХНОИМПОРТЕКСПОРТ АД</v>
      </c>
      <c r="B320" s="626" t="str">
        <f t="shared" si="25"/>
        <v>831121837</v>
      </c>
      <c r="C320" s="630">
        <f t="shared" si="26"/>
        <v>45930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ТЕХНОИМПОРТЕКСПОРТ АД</v>
      </c>
      <c r="B321" s="626" t="str">
        <f t="shared" si="25"/>
        <v>831121837</v>
      </c>
      <c r="C321" s="630">
        <f t="shared" si="26"/>
        <v>45930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ТЕХНОИМПОРТЕКСПОРТ АД</v>
      </c>
      <c r="B322" s="626" t="str">
        <f t="shared" si="25"/>
        <v>831121837</v>
      </c>
      <c r="C322" s="630">
        <f t="shared" si="26"/>
        <v>45930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ТЕХНОИМПОРТЕКСПОРТ АД</v>
      </c>
      <c r="B323" s="626" t="str">
        <f t="shared" si="25"/>
        <v>831121837</v>
      </c>
      <c r="C323" s="630">
        <f t="shared" si="26"/>
        <v>45930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ТЕХНОИМПОРТЕКСПОРТ АД</v>
      </c>
      <c r="B324" s="626" t="str">
        <f t="shared" si="25"/>
        <v>831121837</v>
      </c>
      <c r="C324" s="630">
        <f t="shared" si="26"/>
        <v>45930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ТЕХНОИМПОРТЕКСПОРТ АД</v>
      </c>
      <c r="B325" s="626" t="str">
        <f t="shared" si="25"/>
        <v>831121837</v>
      </c>
      <c r="C325" s="630">
        <f t="shared" si="26"/>
        <v>45930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ТЕХНОИМПОРТЕКСПОРТ АД</v>
      </c>
      <c r="B326" s="626" t="str">
        <f t="shared" si="25"/>
        <v>831121837</v>
      </c>
      <c r="C326" s="630">
        <f t="shared" si="26"/>
        <v>45930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ТЕХНОИМПОРТЕКСПОРТ АД</v>
      </c>
      <c r="B327" s="626" t="str">
        <f t="shared" si="25"/>
        <v>831121837</v>
      </c>
      <c r="C327" s="630">
        <f t="shared" si="26"/>
        <v>45930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ТЕХНОИМПОРТЕКСПОРТ АД</v>
      </c>
      <c r="B328" s="626" t="str">
        <f t="shared" si="25"/>
        <v>831121837</v>
      </c>
      <c r="C328" s="630">
        <f t="shared" si="26"/>
        <v>45930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3598</v>
      </c>
    </row>
    <row r="329" spans="1:8">
      <c r="A329" s="626" t="str">
        <f t="shared" si="24"/>
        <v>ТЕХНОИМПОРТЕКСПОРТ АД</v>
      </c>
      <c r="B329" s="626" t="str">
        <f t="shared" si="25"/>
        <v>831121837</v>
      </c>
      <c r="C329" s="630">
        <f t="shared" si="26"/>
        <v>45930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ТЕХНОИМПОРТЕКСПОРТ АД</v>
      </c>
      <c r="B330" s="626" t="str">
        <f t="shared" si="25"/>
        <v>831121837</v>
      </c>
      <c r="C330" s="630">
        <f t="shared" si="26"/>
        <v>45930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ТЕХНОИМПОРТЕКСПОРТ АД</v>
      </c>
      <c r="B331" s="626" t="str">
        <f t="shared" si="25"/>
        <v>831121837</v>
      </c>
      <c r="C331" s="630">
        <f t="shared" si="26"/>
        <v>45930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ТЕХНОИМПОРТЕКСПОРТ АД</v>
      </c>
      <c r="B332" s="626" t="str">
        <f t="shared" si="25"/>
        <v>831121837</v>
      </c>
      <c r="C332" s="630">
        <f t="shared" si="26"/>
        <v>45930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3598</v>
      </c>
    </row>
    <row r="333" spans="1:8">
      <c r="A333" s="626" t="str">
        <f t="shared" si="24"/>
        <v>ТЕХНОИМПОРТЕКСПОРТ АД</v>
      </c>
      <c r="B333" s="626" t="str">
        <f t="shared" si="25"/>
        <v>831121837</v>
      </c>
      <c r="C333" s="630">
        <f t="shared" si="26"/>
        <v>45930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ТЕХНОИМПОРТЕКСПОРТ АД</v>
      </c>
      <c r="B334" s="626" t="str">
        <f t="shared" si="25"/>
        <v>831121837</v>
      </c>
      <c r="C334" s="630">
        <f t="shared" si="26"/>
        <v>45930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ТЕХНОИМПОРТЕКСПОРТ АД</v>
      </c>
      <c r="B335" s="626" t="str">
        <f t="shared" si="25"/>
        <v>831121837</v>
      </c>
      <c r="C335" s="630">
        <f t="shared" si="26"/>
        <v>45930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ТЕХНОИМПОРТЕКСПОРТ АД</v>
      </c>
      <c r="B336" s="626" t="str">
        <f t="shared" si="25"/>
        <v>831121837</v>
      </c>
      <c r="C336" s="630">
        <f t="shared" si="26"/>
        <v>45930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ТЕХНОИМПОРТЕКСПОРТ АД</v>
      </c>
      <c r="B337" s="626" t="str">
        <f t="shared" si="25"/>
        <v>831121837</v>
      </c>
      <c r="C337" s="630">
        <f t="shared" si="26"/>
        <v>45930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ТЕХНОИМПОРТЕКСПОРТ АД</v>
      </c>
      <c r="B338" s="626" t="str">
        <f t="shared" si="25"/>
        <v>831121837</v>
      </c>
      <c r="C338" s="630">
        <f t="shared" si="26"/>
        <v>45930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ТЕХНОИМПОРТЕКСПОРТ АД</v>
      </c>
      <c r="B339" s="626" t="str">
        <f t="shared" si="25"/>
        <v>831121837</v>
      </c>
      <c r="C339" s="630">
        <f t="shared" si="26"/>
        <v>45930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ТЕХНОИМПОРТЕКСПОРТ АД</v>
      </c>
      <c r="B340" s="626" t="str">
        <f t="shared" si="25"/>
        <v>831121837</v>
      </c>
      <c r="C340" s="630">
        <f t="shared" si="26"/>
        <v>45930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ТЕХНОИМПОРТЕКСПОРТ АД</v>
      </c>
      <c r="B341" s="626" t="str">
        <f t="shared" si="25"/>
        <v>831121837</v>
      </c>
      <c r="C341" s="630">
        <f t="shared" si="26"/>
        <v>45930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ТЕХНОИМПОРТЕКСПОРТ АД</v>
      </c>
      <c r="B342" s="626" t="str">
        <f t="shared" si="25"/>
        <v>831121837</v>
      </c>
      <c r="C342" s="630">
        <f t="shared" si="26"/>
        <v>45930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ТЕХНОИМПОРТЕКСПОРТ АД</v>
      </c>
      <c r="B343" s="626" t="str">
        <f t="shared" si="25"/>
        <v>831121837</v>
      </c>
      <c r="C343" s="630">
        <f t="shared" si="26"/>
        <v>45930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ТЕХНОИМПОРТЕКСПОРТ АД</v>
      </c>
      <c r="B344" s="626" t="str">
        <f t="shared" si="25"/>
        <v>831121837</v>
      </c>
      <c r="C344" s="630">
        <f t="shared" si="26"/>
        <v>45930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ТЕХНОИМПОРТЕКСПОРТ АД</v>
      </c>
      <c r="B345" s="626" t="str">
        <f t="shared" si="25"/>
        <v>831121837</v>
      </c>
      <c r="C345" s="630">
        <f t="shared" si="26"/>
        <v>45930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ТЕХНОИМПОРТЕКСПОРТ АД</v>
      </c>
      <c r="B346" s="626" t="str">
        <f t="shared" ref="B346:B409" si="28">pdeBulstat</f>
        <v>831121837</v>
      </c>
      <c r="C346" s="630">
        <f t="shared" ref="C346:C409" si="29">endDate</f>
        <v>45930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3598</v>
      </c>
    </row>
    <row r="347" spans="1:8">
      <c r="A347" s="626" t="str">
        <f t="shared" si="27"/>
        <v>ТЕХНОИМПОРТЕКСПОРТ АД</v>
      </c>
      <c r="B347" s="626" t="str">
        <f t="shared" si="28"/>
        <v>831121837</v>
      </c>
      <c r="C347" s="630">
        <f t="shared" si="29"/>
        <v>45930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ТЕХНОИМПОРТЕКСПОРТ АД</v>
      </c>
      <c r="B348" s="626" t="str">
        <f t="shared" si="28"/>
        <v>831121837</v>
      </c>
      <c r="C348" s="630">
        <f t="shared" si="29"/>
        <v>45930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ТЕХНОИМПОРТЕКСПОРТ АД</v>
      </c>
      <c r="B349" s="626" t="str">
        <f t="shared" si="28"/>
        <v>831121837</v>
      </c>
      <c r="C349" s="630">
        <f t="shared" si="29"/>
        <v>45930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3598</v>
      </c>
    </row>
    <row r="350" spans="1:8">
      <c r="A350" s="626" t="str">
        <f t="shared" si="27"/>
        <v>ТЕХНОИМПОРТЕКСПОРТ АД</v>
      </c>
      <c r="B350" s="626" t="str">
        <f t="shared" si="28"/>
        <v>831121837</v>
      </c>
      <c r="C350" s="630">
        <f t="shared" si="29"/>
        <v>45930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19172</v>
      </c>
    </row>
    <row r="351" spans="1:8">
      <c r="A351" s="626" t="str">
        <f t="shared" si="27"/>
        <v>ТЕХНОИМПОРТЕКСПОРТ АД</v>
      </c>
      <c r="B351" s="626" t="str">
        <f t="shared" si="28"/>
        <v>831121837</v>
      </c>
      <c r="C351" s="630">
        <f t="shared" si="29"/>
        <v>45930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ТЕХНОИМПОРТЕКСПОРТ АД</v>
      </c>
      <c r="B352" s="626" t="str">
        <f t="shared" si="28"/>
        <v>831121837</v>
      </c>
      <c r="C352" s="630">
        <f t="shared" si="29"/>
        <v>45930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ТЕХНОИМПОРТЕКСПОРТ АД</v>
      </c>
      <c r="B353" s="626" t="str">
        <f t="shared" si="28"/>
        <v>831121837</v>
      </c>
      <c r="C353" s="630">
        <f t="shared" si="29"/>
        <v>45930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ТЕХНОИМПОРТЕКСПОРТ АД</v>
      </c>
      <c r="B354" s="626" t="str">
        <f t="shared" si="28"/>
        <v>831121837</v>
      </c>
      <c r="C354" s="630">
        <f t="shared" si="29"/>
        <v>45930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19172</v>
      </c>
    </row>
    <row r="355" spans="1:8">
      <c r="A355" s="626" t="str">
        <f t="shared" si="27"/>
        <v>ТЕХНОИМПОРТЕКСПОРТ АД</v>
      </c>
      <c r="B355" s="626" t="str">
        <f t="shared" si="28"/>
        <v>831121837</v>
      </c>
      <c r="C355" s="630">
        <f t="shared" si="29"/>
        <v>45930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ТЕХНОИМПОРТЕКСПОРТ АД</v>
      </c>
      <c r="B356" s="626" t="str">
        <f t="shared" si="28"/>
        <v>831121837</v>
      </c>
      <c r="C356" s="630">
        <f t="shared" si="29"/>
        <v>45930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ТЕХНОИМПОРТЕКСПОРТ АД</v>
      </c>
      <c r="B357" s="626" t="str">
        <f t="shared" si="28"/>
        <v>831121837</v>
      </c>
      <c r="C357" s="630">
        <f t="shared" si="29"/>
        <v>45930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ТЕХНОИМПОРТЕКСПОРТ АД</v>
      </c>
      <c r="B358" s="626" t="str">
        <f t="shared" si="28"/>
        <v>831121837</v>
      </c>
      <c r="C358" s="630">
        <f t="shared" si="29"/>
        <v>45930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ТЕХНОИМПОРТЕКСПОРТ АД</v>
      </c>
      <c r="B359" s="626" t="str">
        <f t="shared" si="28"/>
        <v>831121837</v>
      </c>
      <c r="C359" s="630">
        <f t="shared" si="29"/>
        <v>45930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ТЕХНОИМПОРТЕКСПОРТ АД</v>
      </c>
      <c r="B360" s="626" t="str">
        <f t="shared" si="28"/>
        <v>831121837</v>
      </c>
      <c r="C360" s="630">
        <f t="shared" si="29"/>
        <v>45930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ТЕХНОИМПОРТЕКСПОРТ АД</v>
      </c>
      <c r="B361" s="626" t="str">
        <f t="shared" si="28"/>
        <v>831121837</v>
      </c>
      <c r="C361" s="630">
        <f t="shared" si="29"/>
        <v>45930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ТЕХНОИМПОРТЕКСПОРТ АД</v>
      </c>
      <c r="B362" s="626" t="str">
        <f t="shared" si="28"/>
        <v>831121837</v>
      </c>
      <c r="C362" s="630">
        <f t="shared" si="29"/>
        <v>45930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ТЕХНОИМПОРТЕКСПОРТ АД</v>
      </c>
      <c r="B363" s="626" t="str">
        <f t="shared" si="28"/>
        <v>831121837</v>
      </c>
      <c r="C363" s="630">
        <f t="shared" si="29"/>
        <v>45930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ТЕХНОИМПОРТЕКСПОРТ АД</v>
      </c>
      <c r="B364" s="626" t="str">
        <f t="shared" si="28"/>
        <v>831121837</v>
      </c>
      <c r="C364" s="630">
        <f t="shared" si="29"/>
        <v>45930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ТЕХНОИМПОРТЕКСПОРТ АД</v>
      </c>
      <c r="B365" s="626" t="str">
        <f t="shared" si="28"/>
        <v>831121837</v>
      </c>
      <c r="C365" s="630">
        <f t="shared" si="29"/>
        <v>45930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ТЕХНОИМПОРТЕКСПОРТ АД</v>
      </c>
      <c r="B366" s="626" t="str">
        <f t="shared" si="28"/>
        <v>831121837</v>
      </c>
      <c r="C366" s="630">
        <f t="shared" si="29"/>
        <v>45930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ТЕХНОИМПОРТЕКСПОРТ АД</v>
      </c>
      <c r="B367" s="626" t="str">
        <f t="shared" si="28"/>
        <v>831121837</v>
      </c>
      <c r="C367" s="630">
        <f t="shared" si="29"/>
        <v>45930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ТЕХНОИМПОРТЕКСПОРТ АД</v>
      </c>
      <c r="B368" s="626" t="str">
        <f t="shared" si="28"/>
        <v>831121837</v>
      </c>
      <c r="C368" s="630">
        <f t="shared" si="29"/>
        <v>45930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19172</v>
      </c>
    </row>
    <row r="369" spans="1:8">
      <c r="A369" s="626" t="str">
        <f t="shared" si="27"/>
        <v>ТЕХНОИМПОРТЕКСПОРТ АД</v>
      </c>
      <c r="B369" s="626" t="str">
        <f t="shared" si="28"/>
        <v>831121837</v>
      </c>
      <c r="C369" s="630">
        <f t="shared" si="29"/>
        <v>45930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ТЕХНОИМПОРТЕКСПОРТ АД</v>
      </c>
      <c r="B370" s="626" t="str">
        <f t="shared" si="28"/>
        <v>831121837</v>
      </c>
      <c r="C370" s="630">
        <f t="shared" si="29"/>
        <v>45930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ТЕХНОИМПОРТЕКСПОРТ АД</v>
      </c>
      <c r="B371" s="626" t="str">
        <f t="shared" si="28"/>
        <v>831121837</v>
      </c>
      <c r="C371" s="630">
        <f t="shared" si="29"/>
        <v>45930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19172</v>
      </c>
    </row>
    <row r="372" spans="1:8">
      <c r="A372" s="626" t="str">
        <f t="shared" si="27"/>
        <v>ТЕХНОИМПОРТЕКСПОРТ АД</v>
      </c>
      <c r="B372" s="626" t="str">
        <f t="shared" si="28"/>
        <v>831121837</v>
      </c>
      <c r="C372" s="630">
        <f t="shared" si="29"/>
        <v>45930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0</v>
      </c>
    </row>
    <row r="373" spans="1:8">
      <c r="A373" s="626" t="str">
        <f t="shared" si="27"/>
        <v>ТЕХНОИМПОРТЕКСПОРТ АД</v>
      </c>
      <c r="B373" s="626" t="str">
        <f t="shared" si="28"/>
        <v>831121837</v>
      </c>
      <c r="C373" s="630">
        <f t="shared" si="29"/>
        <v>45930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ТЕХНОИМПОРТЕКСПОРТ АД</v>
      </c>
      <c r="B374" s="626" t="str">
        <f t="shared" si="28"/>
        <v>831121837</v>
      </c>
      <c r="C374" s="630">
        <f t="shared" si="29"/>
        <v>45930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ТЕХНОИМПОРТЕКСПОРТ АД</v>
      </c>
      <c r="B375" s="626" t="str">
        <f t="shared" si="28"/>
        <v>831121837</v>
      </c>
      <c r="C375" s="630">
        <f t="shared" si="29"/>
        <v>45930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ТЕХНОИМПОРТЕКСПОРТ АД</v>
      </c>
      <c r="B376" s="626" t="str">
        <f t="shared" si="28"/>
        <v>831121837</v>
      </c>
      <c r="C376" s="630">
        <f t="shared" si="29"/>
        <v>45930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0</v>
      </c>
    </row>
    <row r="377" spans="1:8">
      <c r="A377" s="626" t="str">
        <f t="shared" si="27"/>
        <v>ТЕХНОИМПОРТЕКСПОРТ АД</v>
      </c>
      <c r="B377" s="626" t="str">
        <f t="shared" si="28"/>
        <v>831121837</v>
      </c>
      <c r="C377" s="630">
        <f t="shared" si="29"/>
        <v>45930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-393</v>
      </c>
    </row>
    <row r="378" spans="1:8">
      <c r="A378" s="626" t="str">
        <f t="shared" si="27"/>
        <v>ТЕХНОИМПОРТЕКСПОРТ АД</v>
      </c>
      <c r="B378" s="626" t="str">
        <f t="shared" si="28"/>
        <v>831121837</v>
      </c>
      <c r="C378" s="630">
        <f t="shared" si="29"/>
        <v>45930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ТЕХНОИМПОРТЕКСПОРТ АД</v>
      </c>
      <c r="B379" s="626" t="str">
        <f t="shared" si="28"/>
        <v>831121837</v>
      </c>
      <c r="C379" s="630">
        <f t="shared" si="29"/>
        <v>45930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ТЕХНОИМПОРТЕКСПОРТ АД</v>
      </c>
      <c r="B380" s="626" t="str">
        <f t="shared" si="28"/>
        <v>831121837</v>
      </c>
      <c r="C380" s="630">
        <f t="shared" si="29"/>
        <v>45930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ТЕХНОИМПОРТЕКСПОРТ АД</v>
      </c>
      <c r="B381" s="626" t="str">
        <f t="shared" si="28"/>
        <v>831121837</v>
      </c>
      <c r="C381" s="630">
        <f t="shared" si="29"/>
        <v>45930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ТЕХНОИМПОРТЕКСПОРТ АД</v>
      </c>
      <c r="B382" s="626" t="str">
        <f t="shared" si="28"/>
        <v>831121837</v>
      </c>
      <c r="C382" s="630">
        <f t="shared" si="29"/>
        <v>45930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ТЕХНОИМПОРТЕКСПОРТ АД</v>
      </c>
      <c r="B383" s="626" t="str">
        <f t="shared" si="28"/>
        <v>831121837</v>
      </c>
      <c r="C383" s="630">
        <f t="shared" si="29"/>
        <v>45930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ТЕХНОИМПОРТЕКСПОРТ АД</v>
      </c>
      <c r="B384" s="626" t="str">
        <f t="shared" si="28"/>
        <v>831121837</v>
      </c>
      <c r="C384" s="630">
        <f t="shared" si="29"/>
        <v>45930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ТЕХНОИМПОРТЕКСПОРТ АД</v>
      </c>
      <c r="B385" s="626" t="str">
        <f t="shared" si="28"/>
        <v>831121837</v>
      </c>
      <c r="C385" s="630">
        <f t="shared" si="29"/>
        <v>45930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ТЕХНОИМПОРТЕКСПОРТ АД</v>
      </c>
      <c r="B386" s="626" t="str">
        <f t="shared" si="28"/>
        <v>831121837</v>
      </c>
      <c r="C386" s="630">
        <f t="shared" si="29"/>
        <v>45930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ТЕХНОИМПОРТЕКСПОРТ АД</v>
      </c>
      <c r="B387" s="626" t="str">
        <f t="shared" si="28"/>
        <v>831121837</v>
      </c>
      <c r="C387" s="630">
        <f t="shared" si="29"/>
        <v>45930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ТЕХНОИМПОРТЕКСПОРТ АД</v>
      </c>
      <c r="B388" s="626" t="str">
        <f t="shared" si="28"/>
        <v>831121837</v>
      </c>
      <c r="C388" s="630">
        <f t="shared" si="29"/>
        <v>45930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ТЕХНОИМПОРТЕКСПОРТ АД</v>
      </c>
      <c r="B389" s="626" t="str">
        <f t="shared" si="28"/>
        <v>831121837</v>
      </c>
      <c r="C389" s="630">
        <f t="shared" si="29"/>
        <v>45930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ТЕХНОИМПОРТЕКСПОРТ АД</v>
      </c>
      <c r="B390" s="626" t="str">
        <f t="shared" si="28"/>
        <v>831121837</v>
      </c>
      <c r="C390" s="630">
        <f t="shared" si="29"/>
        <v>45930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-393</v>
      </c>
    </row>
    <row r="391" spans="1:8">
      <c r="A391" s="626" t="str">
        <f t="shared" si="27"/>
        <v>ТЕХНОИМПОРТЕКСПОРТ АД</v>
      </c>
      <c r="B391" s="626" t="str">
        <f t="shared" si="28"/>
        <v>831121837</v>
      </c>
      <c r="C391" s="630">
        <f t="shared" si="29"/>
        <v>45930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ТЕХНОИМПОРТЕКСПОРТ АД</v>
      </c>
      <c r="B392" s="626" t="str">
        <f t="shared" si="28"/>
        <v>831121837</v>
      </c>
      <c r="C392" s="630">
        <f t="shared" si="29"/>
        <v>45930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ТЕХНОИМПОРТЕКСПОРТ АД</v>
      </c>
      <c r="B393" s="626" t="str">
        <f t="shared" si="28"/>
        <v>831121837</v>
      </c>
      <c r="C393" s="630">
        <f t="shared" si="29"/>
        <v>45930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-393</v>
      </c>
    </row>
    <row r="394" spans="1:8">
      <c r="A394" s="626" t="str">
        <f t="shared" si="27"/>
        <v>ТЕХНОИМПОРТЕКСПОРТ АД</v>
      </c>
      <c r="B394" s="626" t="str">
        <f t="shared" si="28"/>
        <v>831121837</v>
      </c>
      <c r="C394" s="630">
        <f t="shared" si="29"/>
        <v>45930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ТЕХНОИМПОРТЕКСПОРТ АД</v>
      </c>
      <c r="B395" s="626" t="str">
        <f t="shared" si="28"/>
        <v>831121837</v>
      </c>
      <c r="C395" s="630">
        <f t="shared" si="29"/>
        <v>45930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ТЕХНОИМПОРТЕКСПОРТ АД</v>
      </c>
      <c r="B396" s="626" t="str">
        <f t="shared" si="28"/>
        <v>831121837</v>
      </c>
      <c r="C396" s="630">
        <f t="shared" si="29"/>
        <v>45930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ТЕХНОИМПОРТЕКСПОРТ АД</v>
      </c>
      <c r="B397" s="626" t="str">
        <f t="shared" si="28"/>
        <v>831121837</v>
      </c>
      <c r="C397" s="630">
        <f t="shared" si="29"/>
        <v>45930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ТЕХНОИМПОРТЕКСПОРТ АД</v>
      </c>
      <c r="B398" s="626" t="str">
        <f t="shared" si="28"/>
        <v>831121837</v>
      </c>
      <c r="C398" s="630">
        <f t="shared" si="29"/>
        <v>45930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ТЕХНОИМПОРТЕКСПОРТ АД</v>
      </c>
      <c r="B399" s="626" t="str">
        <f t="shared" si="28"/>
        <v>831121837</v>
      </c>
      <c r="C399" s="630">
        <f t="shared" si="29"/>
        <v>45930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ТЕХНОИМПОРТЕКСПОРТ АД</v>
      </c>
      <c r="B400" s="626" t="str">
        <f t="shared" si="28"/>
        <v>831121837</v>
      </c>
      <c r="C400" s="630">
        <f t="shared" si="29"/>
        <v>45930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ТЕХНОИМПОРТЕКСПОРТ АД</v>
      </c>
      <c r="B401" s="626" t="str">
        <f t="shared" si="28"/>
        <v>831121837</v>
      </c>
      <c r="C401" s="630">
        <f t="shared" si="29"/>
        <v>45930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ТЕХНОИМПОРТЕКСПОРТ АД</v>
      </c>
      <c r="B402" s="626" t="str">
        <f t="shared" si="28"/>
        <v>831121837</v>
      </c>
      <c r="C402" s="630">
        <f t="shared" si="29"/>
        <v>45930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ТЕХНОИМПОРТЕКСПОРТ АД</v>
      </c>
      <c r="B403" s="626" t="str">
        <f t="shared" si="28"/>
        <v>831121837</v>
      </c>
      <c r="C403" s="630">
        <f t="shared" si="29"/>
        <v>45930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ТЕХНОИМПОРТЕКСПОРТ АД</v>
      </c>
      <c r="B404" s="626" t="str">
        <f t="shared" si="28"/>
        <v>831121837</v>
      </c>
      <c r="C404" s="630">
        <f t="shared" si="29"/>
        <v>45930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ТЕХНОИМПОРТЕКСПОРТ АД</v>
      </c>
      <c r="B405" s="626" t="str">
        <f t="shared" si="28"/>
        <v>831121837</v>
      </c>
      <c r="C405" s="630">
        <f t="shared" si="29"/>
        <v>45930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ТЕХНОИМПОРТЕКСПОРТ АД</v>
      </c>
      <c r="B406" s="626" t="str">
        <f t="shared" si="28"/>
        <v>831121837</v>
      </c>
      <c r="C406" s="630">
        <f t="shared" si="29"/>
        <v>45930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ТЕХНОИМПОРТЕКСПОРТ АД</v>
      </c>
      <c r="B407" s="626" t="str">
        <f t="shared" si="28"/>
        <v>831121837</v>
      </c>
      <c r="C407" s="630">
        <f t="shared" si="29"/>
        <v>45930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ТЕХНОИМПОРТЕКСПОРТ АД</v>
      </c>
      <c r="B408" s="626" t="str">
        <f t="shared" si="28"/>
        <v>831121837</v>
      </c>
      <c r="C408" s="630">
        <f t="shared" si="29"/>
        <v>45930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ТЕХНОИМПОРТЕКСПОРТ АД</v>
      </c>
      <c r="B409" s="626" t="str">
        <f t="shared" si="28"/>
        <v>831121837</v>
      </c>
      <c r="C409" s="630">
        <f t="shared" si="29"/>
        <v>45930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ТЕХНОИМПОРТЕКСПОРТ АД</v>
      </c>
      <c r="B410" s="626" t="str">
        <f t="shared" ref="B410:B459" si="31">pdeBulstat</f>
        <v>831121837</v>
      </c>
      <c r="C410" s="630">
        <f t="shared" ref="C410:C459" si="32">endDate</f>
        <v>45930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ТЕХНОИМПОРТЕКСПОРТ АД</v>
      </c>
      <c r="B411" s="626" t="str">
        <f t="shared" si="31"/>
        <v>831121837</v>
      </c>
      <c r="C411" s="630">
        <f t="shared" si="32"/>
        <v>45930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ТЕХНОИМПОРТЕКСПОРТ АД</v>
      </c>
      <c r="B412" s="626" t="str">
        <f t="shared" si="31"/>
        <v>831121837</v>
      </c>
      <c r="C412" s="630">
        <f t="shared" si="32"/>
        <v>45930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ТЕХНОИМПОРТЕКСПОРТ АД</v>
      </c>
      <c r="B413" s="626" t="str">
        <f t="shared" si="31"/>
        <v>831121837</v>
      </c>
      <c r="C413" s="630">
        <f t="shared" si="32"/>
        <v>45930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ТЕХНОИМПОРТЕКСПОРТ АД</v>
      </c>
      <c r="B414" s="626" t="str">
        <f t="shared" si="31"/>
        <v>831121837</v>
      </c>
      <c r="C414" s="630">
        <f t="shared" si="32"/>
        <v>45930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ТЕХНОИМПОРТЕКСПОРТ АД</v>
      </c>
      <c r="B415" s="626" t="str">
        <f t="shared" si="31"/>
        <v>831121837</v>
      </c>
      <c r="C415" s="630">
        <f t="shared" si="32"/>
        <v>45930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ТЕХНОИМПОРТЕКСПОРТ АД</v>
      </c>
      <c r="B416" s="626" t="str">
        <f t="shared" si="31"/>
        <v>831121837</v>
      </c>
      <c r="C416" s="630">
        <f t="shared" si="32"/>
        <v>45930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23024</v>
      </c>
    </row>
    <row r="417" spans="1:8">
      <c r="A417" s="626" t="str">
        <f t="shared" si="30"/>
        <v>ТЕХНОИМПОРТЕКСПОРТ АД</v>
      </c>
      <c r="B417" s="626" t="str">
        <f t="shared" si="31"/>
        <v>831121837</v>
      </c>
      <c r="C417" s="630">
        <f t="shared" si="32"/>
        <v>45930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ТЕХНОИМПОРТЕКСПОРТ АД</v>
      </c>
      <c r="B418" s="626" t="str">
        <f t="shared" si="31"/>
        <v>831121837</v>
      </c>
      <c r="C418" s="630">
        <f t="shared" si="32"/>
        <v>45930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ТЕХНОИМПОРТЕКСПОРТ АД</v>
      </c>
      <c r="B419" s="626" t="str">
        <f t="shared" si="31"/>
        <v>831121837</v>
      </c>
      <c r="C419" s="630">
        <f t="shared" si="32"/>
        <v>45930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ТЕХНОИМПОРТЕКСПОРТ АД</v>
      </c>
      <c r="B420" s="626" t="str">
        <f t="shared" si="31"/>
        <v>831121837</v>
      </c>
      <c r="C420" s="630">
        <f t="shared" si="32"/>
        <v>45930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23024</v>
      </c>
    </row>
    <row r="421" spans="1:8">
      <c r="A421" s="626" t="str">
        <f t="shared" si="30"/>
        <v>ТЕХНОИМПОРТЕКСПОРТ АД</v>
      </c>
      <c r="B421" s="626" t="str">
        <f t="shared" si="31"/>
        <v>831121837</v>
      </c>
      <c r="C421" s="630">
        <f t="shared" si="32"/>
        <v>45930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-393</v>
      </c>
    </row>
    <row r="422" spans="1:8">
      <c r="A422" s="626" t="str">
        <f t="shared" si="30"/>
        <v>ТЕХНОИМПОРТЕКСПОРТ АД</v>
      </c>
      <c r="B422" s="626" t="str">
        <f t="shared" si="31"/>
        <v>831121837</v>
      </c>
      <c r="C422" s="630">
        <f t="shared" si="32"/>
        <v>45930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ТЕХНОИМПОРТЕКСПОРТ АД</v>
      </c>
      <c r="B423" s="626" t="str">
        <f t="shared" si="31"/>
        <v>831121837</v>
      </c>
      <c r="C423" s="630">
        <f t="shared" si="32"/>
        <v>45930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ТЕХНОИМПОРТЕКСПОРТ АД</v>
      </c>
      <c r="B424" s="626" t="str">
        <f t="shared" si="31"/>
        <v>831121837</v>
      </c>
      <c r="C424" s="630">
        <f t="shared" si="32"/>
        <v>45930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ТЕХНОИМПОРТЕКСПОРТ АД</v>
      </c>
      <c r="B425" s="626" t="str">
        <f t="shared" si="31"/>
        <v>831121837</v>
      </c>
      <c r="C425" s="630">
        <f t="shared" si="32"/>
        <v>45930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ТЕХНОИМПОРТЕКСПОРТ АД</v>
      </c>
      <c r="B426" s="626" t="str">
        <f t="shared" si="31"/>
        <v>831121837</v>
      </c>
      <c r="C426" s="630">
        <f t="shared" si="32"/>
        <v>45930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ТЕХНОИМПОРТЕКСПОРТ АД</v>
      </c>
      <c r="B427" s="626" t="str">
        <f t="shared" si="31"/>
        <v>831121837</v>
      </c>
      <c r="C427" s="630">
        <f t="shared" si="32"/>
        <v>45930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ТЕХНОИМПОРТЕКСПОРТ АД</v>
      </c>
      <c r="B428" s="626" t="str">
        <f t="shared" si="31"/>
        <v>831121837</v>
      </c>
      <c r="C428" s="630">
        <f t="shared" si="32"/>
        <v>45930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ТЕХНОИМПОРТЕКСПОРТ АД</v>
      </c>
      <c r="B429" s="626" t="str">
        <f t="shared" si="31"/>
        <v>831121837</v>
      </c>
      <c r="C429" s="630">
        <f t="shared" si="32"/>
        <v>45930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ТЕХНОИМПОРТЕКСПОРТ АД</v>
      </c>
      <c r="B430" s="626" t="str">
        <f t="shared" si="31"/>
        <v>831121837</v>
      </c>
      <c r="C430" s="630">
        <f t="shared" si="32"/>
        <v>45930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ТЕХНОИМПОРТЕКСПОРТ АД</v>
      </c>
      <c r="B431" s="626" t="str">
        <f t="shared" si="31"/>
        <v>831121837</v>
      </c>
      <c r="C431" s="630">
        <f t="shared" si="32"/>
        <v>45930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ТЕХНОИМПОРТЕКСПОРТ АД</v>
      </c>
      <c r="B432" s="626" t="str">
        <f t="shared" si="31"/>
        <v>831121837</v>
      </c>
      <c r="C432" s="630">
        <f t="shared" si="32"/>
        <v>45930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ТЕХНОИМПОРТЕКСПОРТ АД</v>
      </c>
      <c r="B433" s="626" t="str">
        <f t="shared" si="31"/>
        <v>831121837</v>
      </c>
      <c r="C433" s="630">
        <f t="shared" si="32"/>
        <v>45930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ТЕХНОИМПОРТЕКСПОРТ АД</v>
      </c>
      <c r="B434" s="626" t="str">
        <f t="shared" si="31"/>
        <v>831121837</v>
      </c>
      <c r="C434" s="630">
        <f t="shared" si="32"/>
        <v>45930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22631</v>
      </c>
    </row>
    <row r="435" spans="1:8">
      <c r="A435" s="626" t="str">
        <f t="shared" si="30"/>
        <v>ТЕХНОИМПОРТЕКСПОРТ АД</v>
      </c>
      <c r="B435" s="626" t="str">
        <f t="shared" si="31"/>
        <v>831121837</v>
      </c>
      <c r="C435" s="630">
        <f t="shared" si="32"/>
        <v>45930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ТЕХНОИМПОРТЕКСПОРТ АД</v>
      </c>
      <c r="B436" s="626" t="str">
        <f t="shared" si="31"/>
        <v>831121837</v>
      </c>
      <c r="C436" s="630">
        <f t="shared" si="32"/>
        <v>45930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ТЕХНОИМПОРТЕКСПОРТ АД</v>
      </c>
      <c r="B437" s="626" t="str">
        <f t="shared" si="31"/>
        <v>831121837</v>
      </c>
      <c r="C437" s="630">
        <f t="shared" si="32"/>
        <v>45930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22631</v>
      </c>
    </row>
    <row r="438" spans="1:8">
      <c r="A438" s="626" t="str">
        <f t="shared" si="30"/>
        <v>ТЕХНОИМПОРТЕКСПОРТ АД</v>
      </c>
      <c r="B438" s="626" t="str">
        <f t="shared" si="31"/>
        <v>831121837</v>
      </c>
      <c r="C438" s="630">
        <f t="shared" si="32"/>
        <v>45930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ТЕХНОИМПОРТЕКСПОРТ АД</v>
      </c>
      <c r="B439" s="626" t="str">
        <f t="shared" si="31"/>
        <v>831121837</v>
      </c>
      <c r="C439" s="630">
        <f t="shared" si="32"/>
        <v>45930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ТЕХНОИМПОРТЕКСПОРТ АД</v>
      </c>
      <c r="B440" s="626" t="str">
        <f t="shared" si="31"/>
        <v>831121837</v>
      </c>
      <c r="C440" s="630">
        <f t="shared" si="32"/>
        <v>45930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ТЕХНОИМПОРТЕКСПОРТ АД</v>
      </c>
      <c r="B441" s="626" t="str">
        <f t="shared" si="31"/>
        <v>831121837</v>
      </c>
      <c r="C441" s="630">
        <f t="shared" si="32"/>
        <v>45930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ТЕХНОИМПОРТЕКСПОРТ АД</v>
      </c>
      <c r="B442" s="626" t="str">
        <f t="shared" si="31"/>
        <v>831121837</v>
      </c>
      <c r="C442" s="630">
        <f t="shared" si="32"/>
        <v>45930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ТЕХНОИМПОРТЕКСПОРТ АД</v>
      </c>
      <c r="B443" s="626" t="str">
        <f t="shared" si="31"/>
        <v>831121837</v>
      </c>
      <c r="C443" s="630">
        <f t="shared" si="32"/>
        <v>45930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ТЕХНОИМПОРТЕКСПОРТ АД</v>
      </c>
      <c r="B444" s="626" t="str">
        <f t="shared" si="31"/>
        <v>831121837</v>
      </c>
      <c r="C444" s="630">
        <f t="shared" si="32"/>
        <v>45930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ТЕХНОИМПОРТЕКСПОРТ АД</v>
      </c>
      <c r="B445" s="626" t="str">
        <f t="shared" si="31"/>
        <v>831121837</v>
      </c>
      <c r="C445" s="630">
        <f t="shared" si="32"/>
        <v>45930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ТЕХНОИМПОРТЕКСПОРТ АД</v>
      </c>
      <c r="B446" s="626" t="str">
        <f t="shared" si="31"/>
        <v>831121837</v>
      </c>
      <c r="C446" s="630">
        <f t="shared" si="32"/>
        <v>45930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ТЕХНОИМПОРТЕКСПОРТ АД</v>
      </c>
      <c r="B447" s="626" t="str">
        <f t="shared" si="31"/>
        <v>831121837</v>
      </c>
      <c r="C447" s="630">
        <f t="shared" si="32"/>
        <v>45930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ТЕХНОИМПОРТЕКСПОРТ АД</v>
      </c>
      <c r="B448" s="626" t="str">
        <f t="shared" si="31"/>
        <v>831121837</v>
      </c>
      <c r="C448" s="630">
        <f t="shared" si="32"/>
        <v>45930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ТЕХНОИМПОРТЕКСПОРТ АД</v>
      </c>
      <c r="B449" s="626" t="str">
        <f t="shared" si="31"/>
        <v>831121837</v>
      </c>
      <c r="C449" s="630">
        <f t="shared" si="32"/>
        <v>45930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ТЕХНОИМПОРТЕКСПОРТ АД</v>
      </c>
      <c r="B450" s="626" t="str">
        <f t="shared" si="31"/>
        <v>831121837</v>
      </c>
      <c r="C450" s="630">
        <f t="shared" si="32"/>
        <v>45930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ТЕХНОИМПОРТЕКСПОРТ АД</v>
      </c>
      <c r="B451" s="626" t="str">
        <f t="shared" si="31"/>
        <v>831121837</v>
      </c>
      <c r="C451" s="630">
        <f t="shared" si="32"/>
        <v>45930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ТЕХНОИМПОРТЕКСПОРТ АД</v>
      </c>
      <c r="B452" s="626" t="str">
        <f t="shared" si="31"/>
        <v>831121837</v>
      </c>
      <c r="C452" s="630">
        <f t="shared" si="32"/>
        <v>45930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ТЕХНОИМПОРТЕКСПОРТ АД</v>
      </c>
      <c r="B453" s="626" t="str">
        <f t="shared" si="31"/>
        <v>831121837</v>
      </c>
      <c r="C453" s="630">
        <f t="shared" si="32"/>
        <v>45930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ТЕХНОИМПОРТЕКСПОРТ АД</v>
      </c>
      <c r="B454" s="626" t="str">
        <f t="shared" si="31"/>
        <v>831121837</v>
      </c>
      <c r="C454" s="630">
        <f t="shared" si="32"/>
        <v>45930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ТЕХНОИМПОРТЕКСПОРТ АД</v>
      </c>
      <c r="B455" s="626" t="str">
        <f t="shared" si="31"/>
        <v>831121837</v>
      </c>
      <c r="C455" s="630">
        <f t="shared" si="32"/>
        <v>45930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ТЕХНОИМПОРТЕКСПОРТ АД</v>
      </c>
      <c r="B456" s="626" t="str">
        <f t="shared" si="31"/>
        <v>831121837</v>
      </c>
      <c r="C456" s="630">
        <f t="shared" si="32"/>
        <v>45930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ТЕХНОИМПОРТЕКСПОРТ АД</v>
      </c>
      <c r="B457" s="626" t="str">
        <f t="shared" si="31"/>
        <v>831121837</v>
      </c>
      <c r="C457" s="630">
        <f t="shared" si="32"/>
        <v>45930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ТЕХНОИМПОРТЕКСПОРТ АД</v>
      </c>
      <c r="B458" s="626" t="str">
        <f t="shared" si="31"/>
        <v>831121837</v>
      </c>
      <c r="C458" s="630">
        <f t="shared" si="32"/>
        <v>45930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ТЕХНОИМПОРТЕКСПОРТ АД</v>
      </c>
      <c r="B459" s="626" t="str">
        <f t="shared" si="31"/>
        <v>831121837</v>
      </c>
      <c r="C459" s="630">
        <f t="shared" si="32"/>
        <v>45930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ТЕХНОИМПОРТЕКСПОРТ АД</v>
      </c>
      <c r="B461" s="626" t="str">
        <f t="shared" ref="B461:B524" si="34">pdeBulstat</f>
        <v>831121837</v>
      </c>
      <c r="C461" s="630">
        <f t="shared" ref="C461:C524" si="35">endDate</f>
        <v>45930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6-Нетек.акт.'!D11</f>
        <v>0</v>
      </c>
    </row>
    <row r="462" spans="1:8">
      <c r="A462" s="626" t="str">
        <f t="shared" si="33"/>
        <v>ТЕХНОИМПОРТЕКСПОРТ АД</v>
      </c>
      <c r="B462" s="626" t="str">
        <f t="shared" si="34"/>
        <v>831121837</v>
      </c>
      <c r="C462" s="630">
        <f t="shared" si="35"/>
        <v>45930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6-Нетек.акт.'!D12</f>
        <v>0</v>
      </c>
    </row>
    <row r="463" spans="1:8">
      <c r="A463" s="626" t="str">
        <f t="shared" si="33"/>
        <v>ТЕХНОИМПОРТЕКСПОРТ АД</v>
      </c>
      <c r="B463" s="626" t="str">
        <f t="shared" si="34"/>
        <v>831121837</v>
      </c>
      <c r="C463" s="630">
        <f t="shared" si="35"/>
        <v>45930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6-Нетек.акт.'!D13</f>
        <v>2</v>
      </c>
    </row>
    <row r="464" spans="1:8">
      <c r="A464" s="626" t="str">
        <f t="shared" si="33"/>
        <v>ТЕХНОИМПОРТЕКСПОРТ АД</v>
      </c>
      <c r="B464" s="626" t="str">
        <f t="shared" si="34"/>
        <v>831121837</v>
      </c>
      <c r="C464" s="630">
        <f t="shared" si="35"/>
        <v>45930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6-Нетек.акт.'!D14</f>
        <v>0</v>
      </c>
    </row>
    <row r="465" spans="1:8">
      <c r="A465" s="626" t="str">
        <f t="shared" si="33"/>
        <v>ТЕХНОИМПОРТЕКСПОРТ АД</v>
      </c>
      <c r="B465" s="626" t="str">
        <f t="shared" si="34"/>
        <v>831121837</v>
      </c>
      <c r="C465" s="630">
        <f t="shared" si="35"/>
        <v>45930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6-Нетек.акт.'!D15</f>
        <v>62</v>
      </c>
    </row>
    <row r="466" spans="1:8">
      <c r="A466" s="626" t="str">
        <f t="shared" si="33"/>
        <v>ТЕХНОИМПОРТЕКСПОРТ АД</v>
      </c>
      <c r="B466" s="626" t="str">
        <f t="shared" si="34"/>
        <v>831121837</v>
      </c>
      <c r="C466" s="630">
        <f t="shared" si="35"/>
        <v>45930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6-Нетек.акт.'!D16</f>
        <v>52</v>
      </c>
    </row>
    <row r="467" spans="1:8">
      <c r="A467" s="626" t="str">
        <f t="shared" si="33"/>
        <v>ТЕХНОИМПОРТЕКСПОРТ АД</v>
      </c>
      <c r="B467" s="626" t="str">
        <f t="shared" si="34"/>
        <v>831121837</v>
      </c>
      <c r="C467" s="630">
        <f t="shared" si="35"/>
        <v>45930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6-Нетек.акт.'!D17</f>
        <v>0</v>
      </c>
    </row>
    <row r="468" spans="1:8">
      <c r="A468" s="626" t="str">
        <f t="shared" si="33"/>
        <v>ТЕХНОИМПОРТЕКСПОРТ АД</v>
      </c>
      <c r="B468" s="626" t="str">
        <f t="shared" si="34"/>
        <v>831121837</v>
      </c>
      <c r="C468" s="630">
        <f t="shared" si="35"/>
        <v>45930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6-Нетек.акт.'!D18</f>
        <v>0</v>
      </c>
    </row>
    <row r="469" spans="1:8">
      <c r="A469" s="626" t="str">
        <f t="shared" si="33"/>
        <v>ТЕХНОИМПОРТЕКСПОРТ АД</v>
      </c>
      <c r="B469" s="626" t="str">
        <f t="shared" si="34"/>
        <v>831121837</v>
      </c>
      <c r="C469" s="630">
        <f t="shared" si="35"/>
        <v>45930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6-Нетек.акт.'!D19</f>
        <v>116</v>
      </c>
    </row>
    <row r="470" spans="1:8">
      <c r="A470" s="626" t="str">
        <f t="shared" si="33"/>
        <v>ТЕХНОИМПОРТЕКСПОРТ АД</v>
      </c>
      <c r="B470" s="626" t="str">
        <f t="shared" si="34"/>
        <v>831121837</v>
      </c>
      <c r="C470" s="630">
        <f t="shared" si="35"/>
        <v>45930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6-Нетек.акт.'!D20</f>
        <v>39558</v>
      </c>
    </row>
    <row r="471" spans="1:8">
      <c r="A471" s="626" t="str">
        <f t="shared" si="33"/>
        <v>ТЕХНОИМПОРТЕКСПОРТ АД</v>
      </c>
      <c r="B471" s="626" t="str">
        <f t="shared" si="34"/>
        <v>831121837</v>
      </c>
      <c r="C471" s="630">
        <f t="shared" si="35"/>
        <v>45930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6-Нетек.акт.'!D22</f>
        <v>0</v>
      </c>
    </row>
    <row r="472" spans="1:8">
      <c r="A472" s="626" t="str">
        <f t="shared" si="33"/>
        <v>ТЕХНОИМПОРТЕКСПОРТ АД</v>
      </c>
      <c r="B472" s="626" t="str">
        <f t="shared" si="34"/>
        <v>831121837</v>
      </c>
      <c r="C472" s="630">
        <f t="shared" si="35"/>
        <v>45930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6-Нетек.акт.'!D24</f>
        <v>0</v>
      </c>
    </row>
    <row r="473" spans="1:8">
      <c r="A473" s="626" t="str">
        <f t="shared" si="33"/>
        <v>ТЕХНОИМПОРТЕКСПОРТ АД</v>
      </c>
      <c r="B473" s="626" t="str">
        <f t="shared" si="34"/>
        <v>831121837</v>
      </c>
      <c r="C473" s="630">
        <f t="shared" si="35"/>
        <v>45930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6-Нетек.акт.'!D25</f>
        <v>0</v>
      </c>
    </row>
    <row r="474" spans="1:8">
      <c r="A474" s="626" t="str">
        <f t="shared" si="33"/>
        <v>ТЕХНОИМПОРТЕКСПОРТ АД</v>
      </c>
      <c r="B474" s="626" t="str">
        <f t="shared" si="34"/>
        <v>831121837</v>
      </c>
      <c r="C474" s="630">
        <f t="shared" si="35"/>
        <v>45930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6-Нетек.акт.'!D26</f>
        <v>0</v>
      </c>
    </row>
    <row r="475" spans="1:8">
      <c r="A475" s="626" t="str">
        <f t="shared" si="33"/>
        <v>ТЕХНОИМПОРТЕКСПОРТ АД</v>
      </c>
      <c r="B475" s="626" t="str">
        <f t="shared" si="34"/>
        <v>831121837</v>
      </c>
      <c r="C475" s="630">
        <f t="shared" si="35"/>
        <v>45930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6-Нетек.акт.'!D27</f>
        <v>15</v>
      </c>
    </row>
    <row r="476" spans="1:8">
      <c r="A476" s="626" t="str">
        <f t="shared" si="33"/>
        <v>ТЕХНОИМПОРТЕКСПОРТ АД</v>
      </c>
      <c r="B476" s="626" t="str">
        <f t="shared" si="34"/>
        <v>831121837</v>
      </c>
      <c r="C476" s="630">
        <f t="shared" si="35"/>
        <v>45930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6-Нетек.акт.'!D28</f>
        <v>15</v>
      </c>
    </row>
    <row r="477" spans="1:8">
      <c r="A477" s="626" t="str">
        <f t="shared" si="33"/>
        <v>ТЕХНОИМПОРТЕКСПОРТ АД</v>
      </c>
      <c r="B477" s="626" t="str">
        <f t="shared" si="34"/>
        <v>831121837</v>
      </c>
      <c r="C477" s="630">
        <f t="shared" si="35"/>
        <v>45930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6-Нетек.акт.'!D30</f>
        <v>14397</v>
      </c>
    </row>
    <row r="478" spans="1:8">
      <c r="A478" s="626" t="str">
        <f t="shared" si="33"/>
        <v>ТЕХНОИМПОРТЕКСПОРТ АД</v>
      </c>
      <c r="B478" s="626" t="str">
        <f t="shared" si="34"/>
        <v>831121837</v>
      </c>
      <c r="C478" s="630">
        <f t="shared" si="35"/>
        <v>45930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6-Нетек.акт.'!D31</f>
        <v>0</v>
      </c>
    </row>
    <row r="479" spans="1:8">
      <c r="A479" s="626" t="str">
        <f t="shared" si="33"/>
        <v>ТЕХНОИМПОРТЕКСПОРТ АД</v>
      </c>
      <c r="B479" s="626" t="str">
        <f t="shared" si="34"/>
        <v>831121837</v>
      </c>
      <c r="C479" s="630">
        <f t="shared" si="35"/>
        <v>45930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6-Нетек.акт.'!D32</f>
        <v>0</v>
      </c>
    </row>
    <row r="480" spans="1:8">
      <c r="A480" s="626" t="str">
        <f t="shared" si="33"/>
        <v>ТЕХНОИМПОРТЕКСПОРТ АД</v>
      </c>
      <c r="B480" s="626" t="str">
        <f t="shared" si="34"/>
        <v>831121837</v>
      </c>
      <c r="C480" s="630">
        <f t="shared" si="35"/>
        <v>45930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6-Нетек.акт.'!D33</f>
        <v>0</v>
      </c>
    </row>
    <row r="481" spans="1:8">
      <c r="A481" s="626" t="str">
        <f t="shared" si="33"/>
        <v>ТЕХНОИМПОРТЕКСПОРТ АД</v>
      </c>
      <c r="B481" s="626" t="str">
        <f t="shared" si="34"/>
        <v>831121837</v>
      </c>
      <c r="C481" s="630">
        <f t="shared" si="35"/>
        <v>45930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6-Нетек.акт.'!D34</f>
        <v>14397</v>
      </c>
    </row>
    <row r="482" spans="1:8">
      <c r="A482" s="626" t="str">
        <f t="shared" si="33"/>
        <v>ТЕХНОИМПОРТЕКСПОРТ АД</v>
      </c>
      <c r="B482" s="626" t="str">
        <f t="shared" si="34"/>
        <v>831121837</v>
      </c>
      <c r="C482" s="630">
        <f t="shared" si="35"/>
        <v>45930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6-Нетек.акт.'!D35</f>
        <v>0</v>
      </c>
    </row>
    <row r="483" spans="1:8">
      <c r="A483" s="626" t="str">
        <f t="shared" si="33"/>
        <v>ТЕХНОИМПОРТЕКСПОРТ АД</v>
      </c>
      <c r="B483" s="626" t="str">
        <f t="shared" si="34"/>
        <v>831121837</v>
      </c>
      <c r="C483" s="630">
        <f t="shared" si="35"/>
        <v>45930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6-Нетек.акт.'!D36</f>
        <v>0</v>
      </c>
    </row>
    <row r="484" spans="1:8">
      <c r="A484" s="626" t="str">
        <f t="shared" si="33"/>
        <v>ТЕХНОИМПОРТЕКСПОРТ АД</v>
      </c>
      <c r="B484" s="626" t="str">
        <f t="shared" si="34"/>
        <v>831121837</v>
      </c>
      <c r="C484" s="630">
        <f t="shared" si="35"/>
        <v>45930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6-Нетек.акт.'!D37</f>
        <v>0</v>
      </c>
    </row>
    <row r="485" spans="1:8">
      <c r="A485" s="626" t="str">
        <f t="shared" si="33"/>
        <v>ТЕХНОИМПОРТЕКСПОРТ АД</v>
      </c>
      <c r="B485" s="626" t="str">
        <f t="shared" si="34"/>
        <v>831121837</v>
      </c>
      <c r="C485" s="630">
        <f t="shared" si="35"/>
        <v>45930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6-Нетек.акт.'!D38</f>
        <v>0</v>
      </c>
    </row>
    <row r="486" spans="1:8">
      <c r="A486" s="626" t="str">
        <f t="shared" si="33"/>
        <v>ТЕХНОИМПОРТЕКСПОРТ АД</v>
      </c>
      <c r="B486" s="626" t="str">
        <f t="shared" si="34"/>
        <v>831121837</v>
      </c>
      <c r="C486" s="630">
        <f t="shared" si="35"/>
        <v>45930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6-Нетек.акт.'!D39</f>
        <v>0</v>
      </c>
    </row>
    <row r="487" spans="1:8">
      <c r="A487" s="626" t="str">
        <f t="shared" si="33"/>
        <v>ТЕХНОИМПОРТЕКСПОРТ АД</v>
      </c>
      <c r="B487" s="626" t="str">
        <f t="shared" si="34"/>
        <v>831121837</v>
      </c>
      <c r="C487" s="630">
        <f t="shared" si="35"/>
        <v>45930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6-Нетек.акт.'!D40</f>
        <v>0</v>
      </c>
    </row>
    <row r="488" spans="1:8">
      <c r="A488" s="626" t="str">
        <f t="shared" si="33"/>
        <v>ТЕХНОИМПОРТЕКСПОРТ АД</v>
      </c>
      <c r="B488" s="626" t="str">
        <f t="shared" si="34"/>
        <v>831121837</v>
      </c>
      <c r="C488" s="630">
        <f t="shared" si="35"/>
        <v>45930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6-Нетек.акт.'!D41</f>
        <v>14397</v>
      </c>
    </row>
    <row r="489" spans="1:8">
      <c r="A489" s="626" t="str">
        <f t="shared" si="33"/>
        <v>ТЕХНОИМПОРТЕКСПОРТ АД</v>
      </c>
      <c r="B489" s="626" t="str">
        <f t="shared" si="34"/>
        <v>831121837</v>
      </c>
      <c r="C489" s="630">
        <f t="shared" si="35"/>
        <v>45930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6-Нетек.акт.'!D42</f>
        <v>0</v>
      </c>
    </row>
    <row r="490" spans="1:8">
      <c r="A490" s="626" t="str">
        <f t="shared" si="33"/>
        <v>ТЕХНОИМПОРТЕКСПОРТ АД</v>
      </c>
      <c r="B490" s="626" t="str">
        <f t="shared" si="34"/>
        <v>831121837</v>
      </c>
      <c r="C490" s="630">
        <f t="shared" si="35"/>
        <v>45930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6-Нетек.акт.'!D43</f>
        <v>54086</v>
      </c>
    </row>
    <row r="491" spans="1:8">
      <c r="A491" s="626" t="str">
        <f t="shared" si="33"/>
        <v>ТЕХНОИМПОРТЕКСПОРТ АД</v>
      </c>
      <c r="B491" s="626" t="str">
        <f t="shared" si="34"/>
        <v>831121837</v>
      </c>
      <c r="C491" s="630">
        <f t="shared" si="35"/>
        <v>45930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6-Нетек.акт.'!E11</f>
        <v>0</v>
      </c>
    </row>
    <row r="492" spans="1:8">
      <c r="A492" s="626" t="str">
        <f t="shared" si="33"/>
        <v>ТЕХНОИМПОРТЕКСПОРТ АД</v>
      </c>
      <c r="B492" s="626" t="str">
        <f t="shared" si="34"/>
        <v>831121837</v>
      </c>
      <c r="C492" s="630">
        <f t="shared" si="35"/>
        <v>45930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6-Нетек.акт.'!E12</f>
        <v>0</v>
      </c>
    </row>
    <row r="493" spans="1:8">
      <c r="A493" s="626" t="str">
        <f t="shared" si="33"/>
        <v>ТЕХНОИМПОРТЕКСПОРТ АД</v>
      </c>
      <c r="B493" s="626" t="str">
        <f t="shared" si="34"/>
        <v>831121837</v>
      </c>
      <c r="C493" s="630">
        <f t="shared" si="35"/>
        <v>45930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6-Нетек.акт.'!E13</f>
        <v>0</v>
      </c>
    </row>
    <row r="494" spans="1:8">
      <c r="A494" s="626" t="str">
        <f t="shared" si="33"/>
        <v>ТЕХНОИМПОРТЕКСПОРТ АД</v>
      </c>
      <c r="B494" s="626" t="str">
        <f t="shared" si="34"/>
        <v>831121837</v>
      </c>
      <c r="C494" s="630">
        <f t="shared" si="35"/>
        <v>45930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6-Нетек.акт.'!E14</f>
        <v>0</v>
      </c>
    </row>
    <row r="495" spans="1:8">
      <c r="A495" s="626" t="str">
        <f t="shared" si="33"/>
        <v>ТЕХНОИМПОРТЕКСПОРТ АД</v>
      </c>
      <c r="B495" s="626" t="str">
        <f t="shared" si="34"/>
        <v>831121837</v>
      </c>
      <c r="C495" s="630">
        <f t="shared" si="35"/>
        <v>45930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6-Нетек.акт.'!E15</f>
        <v>30</v>
      </c>
    </row>
    <row r="496" spans="1:8">
      <c r="A496" s="626" t="str">
        <f t="shared" si="33"/>
        <v>ТЕХНОИМПОРТЕКСПОРТ АД</v>
      </c>
      <c r="B496" s="626" t="str">
        <f t="shared" si="34"/>
        <v>831121837</v>
      </c>
      <c r="C496" s="630">
        <f t="shared" si="35"/>
        <v>45930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6-Нетек.акт.'!E16</f>
        <v>0</v>
      </c>
    </row>
    <row r="497" spans="1:8">
      <c r="A497" s="626" t="str">
        <f t="shared" si="33"/>
        <v>ТЕХНОИМПОРТЕКСПОРТ АД</v>
      </c>
      <c r="B497" s="626" t="str">
        <f t="shared" si="34"/>
        <v>831121837</v>
      </c>
      <c r="C497" s="630">
        <f t="shared" si="35"/>
        <v>45930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6-Нетек.акт.'!E17</f>
        <v>0</v>
      </c>
    </row>
    <row r="498" spans="1:8">
      <c r="A498" s="626" t="str">
        <f t="shared" si="33"/>
        <v>ТЕХНОИМПОРТЕКСПОРТ АД</v>
      </c>
      <c r="B498" s="626" t="str">
        <f t="shared" si="34"/>
        <v>831121837</v>
      </c>
      <c r="C498" s="630">
        <f t="shared" si="35"/>
        <v>45930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6-Нетек.акт.'!E18</f>
        <v>0</v>
      </c>
    </row>
    <row r="499" spans="1:8">
      <c r="A499" s="626" t="str">
        <f t="shared" si="33"/>
        <v>ТЕХНОИМПОРТЕКСПОРТ АД</v>
      </c>
      <c r="B499" s="626" t="str">
        <f t="shared" si="34"/>
        <v>831121837</v>
      </c>
      <c r="C499" s="630">
        <f t="shared" si="35"/>
        <v>45930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6-Нетек.акт.'!E19</f>
        <v>30</v>
      </c>
    </row>
    <row r="500" spans="1:8">
      <c r="A500" s="626" t="str">
        <f t="shared" si="33"/>
        <v>ТЕХНОИМПОРТЕКСПОРТ АД</v>
      </c>
      <c r="B500" s="626" t="str">
        <f t="shared" si="34"/>
        <v>831121837</v>
      </c>
      <c r="C500" s="630">
        <f t="shared" si="35"/>
        <v>45930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6-Нетек.акт.'!E20</f>
        <v>8</v>
      </c>
    </row>
    <row r="501" spans="1:8">
      <c r="A501" s="626" t="str">
        <f t="shared" si="33"/>
        <v>ТЕХНОИМПОРТЕКСПОРТ АД</v>
      </c>
      <c r="B501" s="626" t="str">
        <f t="shared" si="34"/>
        <v>831121837</v>
      </c>
      <c r="C501" s="630">
        <f t="shared" si="35"/>
        <v>45930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6-Нетек.акт.'!E22</f>
        <v>0</v>
      </c>
    </row>
    <row r="502" spans="1:8">
      <c r="A502" s="626" t="str">
        <f t="shared" si="33"/>
        <v>ТЕХНОИМПОРТЕКСПОРТ АД</v>
      </c>
      <c r="B502" s="626" t="str">
        <f t="shared" si="34"/>
        <v>831121837</v>
      </c>
      <c r="C502" s="630">
        <f t="shared" si="35"/>
        <v>45930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6-Нетек.акт.'!E24</f>
        <v>0</v>
      </c>
    </row>
    <row r="503" spans="1:8">
      <c r="A503" s="626" t="str">
        <f t="shared" si="33"/>
        <v>ТЕХНОИМПОРТЕКСПОРТ АД</v>
      </c>
      <c r="B503" s="626" t="str">
        <f t="shared" si="34"/>
        <v>831121837</v>
      </c>
      <c r="C503" s="630">
        <f t="shared" si="35"/>
        <v>45930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6-Нетек.акт.'!E25</f>
        <v>0</v>
      </c>
    </row>
    <row r="504" spans="1:8">
      <c r="A504" s="626" t="str">
        <f t="shared" si="33"/>
        <v>ТЕХНОИМПОРТЕКСПОРТ АД</v>
      </c>
      <c r="B504" s="626" t="str">
        <f t="shared" si="34"/>
        <v>831121837</v>
      </c>
      <c r="C504" s="630">
        <f t="shared" si="35"/>
        <v>45930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6-Нетек.акт.'!E26</f>
        <v>0</v>
      </c>
    </row>
    <row r="505" spans="1:8">
      <c r="A505" s="626" t="str">
        <f t="shared" si="33"/>
        <v>ТЕХНОИМПОРТЕКСПОРТ АД</v>
      </c>
      <c r="B505" s="626" t="str">
        <f t="shared" si="34"/>
        <v>831121837</v>
      </c>
      <c r="C505" s="630">
        <f t="shared" si="35"/>
        <v>45930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6-Нетек.акт.'!E27</f>
        <v>0</v>
      </c>
    </row>
    <row r="506" spans="1:8">
      <c r="A506" s="626" t="str">
        <f t="shared" si="33"/>
        <v>ТЕХНОИМПОРТЕКСПОРТ АД</v>
      </c>
      <c r="B506" s="626" t="str">
        <f t="shared" si="34"/>
        <v>831121837</v>
      </c>
      <c r="C506" s="630">
        <f t="shared" si="35"/>
        <v>45930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6-Нетек.акт.'!E28</f>
        <v>0</v>
      </c>
    </row>
    <row r="507" spans="1:8">
      <c r="A507" s="626" t="str">
        <f t="shared" si="33"/>
        <v>ТЕХНОИМПОРТЕКСПОРТ АД</v>
      </c>
      <c r="B507" s="626" t="str">
        <f t="shared" si="34"/>
        <v>831121837</v>
      </c>
      <c r="C507" s="630">
        <f t="shared" si="35"/>
        <v>45930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6-Нетек.акт.'!E30</f>
        <v>0</v>
      </c>
    </row>
    <row r="508" spans="1:8">
      <c r="A508" s="626" t="str">
        <f t="shared" si="33"/>
        <v>ТЕХНОИМПОРТЕКСПОРТ АД</v>
      </c>
      <c r="B508" s="626" t="str">
        <f t="shared" si="34"/>
        <v>831121837</v>
      </c>
      <c r="C508" s="630">
        <f t="shared" si="35"/>
        <v>45930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6-Нетек.акт.'!E31</f>
        <v>0</v>
      </c>
    </row>
    <row r="509" spans="1:8">
      <c r="A509" s="626" t="str">
        <f t="shared" si="33"/>
        <v>ТЕХНОИМПОРТЕКСПОРТ АД</v>
      </c>
      <c r="B509" s="626" t="str">
        <f t="shared" si="34"/>
        <v>831121837</v>
      </c>
      <c r="C509" s="630">
        <f t="shared" si="35"/>
        <v>45930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6-Нетек.акт.'!E32</f>
        <v>0</v>
      </c>
    </row>
    <row r="510" spans="1:8">
      <c r="A510" s="626" t="str">
        <f t="shared" si="33"/>
        <v>ТЕХНОИМПОРТЕКСПОРТ АД</v>
      </c>
      <c r="B510" s="626" t="str">
        <f t="shared" si="34"/>
        <v>831121837</v>
      </c>
      <c r="C510" s="630">
        <f t="shared" si="35"/>
        <v>45930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6-Нетек.акт.'!E33</f>
        <v>0</v>
      </c>
    </row>
    <row r="511" spans="1:8">
      <c r="A511" s="626" t="str">
        <f t="shared" si="33"/>
        <v>ТЕХНОИМПОРТЕКСПОРТ АД</v>
      </c>
      <c r="B511" s="626" t="str">
        <f t="shared" si="34"/>
        <v>831121837</v>
      </c>
      <c r="C511" s="630">
        <f t="shared" si="35"/>
        <v>45930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6-Нетек.акт.'!E34</f>
        <v>0</v>
      </c>
    </row>
    <row r="512" spans="1:8">
      <c r="A512" s="626" t="str">
        <f t="shared" si="33"/>
        <v>ТЕХНОИМПОРТЕКСПОРТ АД</v>
      </c>
      <c r="B512" s="626" t="str">
        <f t="shared" si="34"/>
        <v>831121837</v>
      </c>
      <c r="C512" s="630">
        <f t="shared" si="35"/>
        <v>45930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6-Нетек.акт.'!E35</f>
        <v>0</v>
      </c>
    </row>
    <row r="513" spans="1:8">
      <c r="A513" s="626" t="str">
        <f t="shared" si="33"/>
        <v>ТЕХНОИМПОРТЕКСПОРТ АД</v>
      </c>
      <c r="B513" s="626" t="str">
        <f t="shared" si="34"/>
        <v>831121837</v>
      </c>
      <c r="C513" s="630">
        <f t="shared" si="35"/>
        <v>45930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6-Нетек.акт.'!E36</f>
        <v>0</v>
      </c>
    </row>
    <row r="514" spans="1:8">
      <c r="A514" s="626" t="str">
        <f t="shared" si="33"/>
        <v>ТЕХНОИМПОРТЕКСПОРТ АД</v>
      </c>
      <c r="B514" s="626" t="str">
        <f t="shared" si="34"/>
        <v>831121837</v>
      </c>
      <c r="C514" s="630">
        <f t="shared" si="35"/>
        <v>45930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6-Нетек.акт.'!E37</f>
        <v>0</v>
      </c>
    </row>
    <row r="515" spans="1:8">
      <c r="A515" s="626" t="str">
        <f t="shared" si="33"/>
        <v>ТЕХНОИМПОРТЕКСПОРТ АД</v>
      </c>
      <c r="B515" s="626" t="str">
        <f t="shared" si="34"/>
        <v>831121837</v>
      </c>
      <c r="C515" s="630">
        <f t="shared" si="35"/>
        <v>45930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6-Нетек.акт.'!E38</f>
        <v>0</v>
      </c>
    </row>
    <row r="516" spans="1:8">
      <c r="A516" s="626" t="str">
        <f t="shared" si="33"/>
        <v>ТЕХНОИМПОРТЕКСПОРТ АД</v>
      </c>
      <c r="B516" s="626" t="str">
        <f t="shared" si="34"/>
        <v>831121837</v>
      </c>
      <c r="C516" s="630">
        <f t="shared" si="35"/>
        <v>45930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6-Нетек.акт.'!E39</f>
        <v>0</v>
      </c>
    </row>
    <row r="517" spans="1:8">
      <c r="A517" s="626" t="str">
        <f t="shared" si="33"/>
        <v>ТЕХНОИМПОРТЕКСПОРТ АД</v>
      </c>
      <c r="B517" s="626" t="str">
        <f t="shared" si="34"/>
        <v>831121837</v>
      </c>
      <c r="C517" s="630">
        <f t="shared" si="35"/>
        <v>45930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6-Нетек.акт.'!E40</f>
        <v>0</v>
      </c>
    </row>
    <row r="518" spans="1:8">
      <c r="A518" s="626" t="str">
        <f t="shared" si="33"/>
        <v>ТЕХНОИМПОРТЕКСПОРТ АД</v>
      </c>
      <c r="B518" s="626" t="str">
        <f t="shared" si="34"/>
        <v>831121837</v>
      </c>
      <c r="C518" s="630">
        <f t="shared" si="35"/>
        <v>45930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6-Нетек.акт.'!E41</f>
        <v>0</v>
      </c>
    </row>
    <row r="519" spans="1:8">
      <c r="A519" s="626" t="str">
        <f t="shared" si="33"/>
        <v>ТЕХНОИМПОРТЕКСПОРТ АД</v>
      </c>
      <c r="B519" s="626" t="str">
        <f t="shared" si="34"/>
        <v>831121837</v>
      </c>
      <c r="C519" s="630">
        <f t="shared" si="35"/>
        <v>45930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6-Нетек.акт.'!E42</f>
        <v>0</v>
      </c>
    </row>
    <row r="520" spans="1:8">
      <c r="A520" s="626" t="str">
        <f t="shared" si="33"/>
        <v>ТЕХНОИМПОРТЕКСПОРТ АД</v>
      </c>
      <c r="B520" s="626" t="str">
        <f t="shared" si="34"/>
        <v>831121837</v>
      </c>
      <c r="C520" s="630">
        <f t="shared" si="35"/>
        <v>45930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6-Нетек.акт.'!E43</f>
        <v>38</v>
      </c>
    </row>
    <row r="521" spans="1:8">
      <c r="A521" s="626" t="str">
        <f t="shared" si="33"/>
        <v>ТЕХНОИМПОРТЕКСПОРТ АД</v>
      </c>
      <c r="B521" s="626" t="str">
        <f t="shared" si="34"/>
        <v>831121837</v>
      </c>
      <c r="C521" s="630">
        <f t="shared" si="35"/>
        <v>45930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6-Нетек.акт.'!F11</f>
        <v>0</v>
      </c>
    </row>
    <row r="522" spans="1:8">
      <c r="A522" s="626" t="str">
        <f t="shared" si="33"/>
        <v>ТЕХНОИМПОРТЕКСПОРТ АД</v>
      </c>
      <c r="B522" s="626" t="str">
        <f t="shared" si="34"/>
        <v>831121837</v>
      </c>
      <c r="C522" s="630">
        <f t="shared" si="35"/>
        <v>45930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6-Нетек.акт.'!F12</f>
        <v>0</v>
      </c>
    </row>
    <row r="523" spans="1:8">
      <c r="A523" s="626" t="str">
        <f t="shared" si="33"/>
        <v>ТЕХНОИМПОРТЕКСПОРТ АД</v>
      </c>
      <c r="B523" s="626" t="str">
        <f t="shared" si="34"/>
        <v>831121837</v>
      </c>
      <c r="C523" s="630">
        <f t="shared" si="35"/>
        <v>45930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6-Нетек.акт.'!F13</f>
        <v>0</v>
      </c>
    </row>
    <row r="524" spans="1:8">
      <c r="A524" s="626" t="str">
        <f t="shared" si="33"/>
        <v>ТЕХНОИМПОРТЕКСПОРТ АД</v>
      </c>
      <c r="B524" s="626" t="str">
        <f t="shared" si="34"/>
        <v>831121837</v>
      </c>
      <c r="C524" s="630">
        <f t="shared" si="35"/>
        <v>45930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6-Нетек.акт.'!F14</f>
        <v>0</v>
      </c>
    </row>
    <row r="525" spans="1:8">
      <c r="A525" s="626" t="str">
        <f t="shared" ref="A525:A588" si="36">pdeName</f>
        <v>ТЕХНОИМПОРТЕКСПОРТ АД</v>
      </c>
      <c r="B525" s="626" t="str">
        <f t="shared" ref="B525:B588" si="37">pdeBulstat</f>
        <v>831121837</v>
      </c>
      <c r="C525" s="630">
        <f t="shared" ref="C525:C588" si="38">endDate</f>
        <v>45930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6-Нетек.акт.'!F15</f>
        <v>0</v>
      </c>
    </row>
    <row r="526" spans="1:8">
      <c r="A526" s="626" t="str">
        <f t="shared" si="36"/>
        <v>ТЕХНОИМПОРТЕКСПОРТ АД</v>
      </c>
      <c r="B526" s="626" t="str">
        <f t="shared" si="37"/>
        <v>831121837</v>
      </c>
      <c r="C526" s="630">
        <f t="shared" si="38"/>
        <v>45930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6-Нетек.акт.'!F16</f>
        <v>4</v>
      </c>
    </row>
    <row r="527" spans="1:8">
      <c r="A527" s="626" t="str">
        <f t="shared" si="36"/>
        <v>ТЕХНОИМПОРТЕКСПОРТ АД</v>
      </c>
      <c r="B527" s="626" t="str">
        <f t="shared" si="37"/>
        <v>831121837</v>
      </c>
      <c r="C527" s="630">
        <f t="shared" si="38"/>
        <v>45930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6-Нетек.акт.'!F17</f>
        <v>0</v>
      </c>
    </row>
    <row r="528" spans="1:8">
      <c r="A528" s="626" t="str">
        <f t="shared" si="36"/>
        <v>ТЕХНОИМПОРТЕКСПОРТ АД</v>
      </c>
      <c r="B528" s="626" t="str">
        <f t="shared" si="37"/>
        <v>831121837</v>
      </c>
      <c r="C528" s="630">
        <f t="shared" si="38"/>
        <v>45930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6-Нетек.акт.'!F18</f>
        <v>0</v>
      </c>
    </row>
    <row r="529" spans="1:8">
      <c r="A529" s="626" t="str">
        <f t="shared" si="36"/>
        <v>ТЕХНОИМПОРТЕКСПОРТ АД</v>
      </c>
      <c r="B529" s="626" t="str">
        <f t="shared" si="37"/>
        <v>831121837</v>
      </c>
      <c r="C529" s="630">
        <f t="shared" si="38"/>
        <v>45930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6-Нетек.акт.'!F19</f>
        <v>4</v>
      </c>
    </row>
    <row r="530" spans="1:8">
      <c r="A530" s="626" t="str">
        <f t="shared" si="36"/>
        <v>ТЕХНОИМПОРТЕКСПОРТ АД</v>
      </c>
      <c r="B530" s="626" t="str">
        <f t="shared" si="37"/>
        <v>831121837</v>
      </c>
      <c r="C530" s="630">
        <f t="shared" si="38"/>
        <v>45930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6-Нетек.акт.'!F20</f>
        <v>0</v>
      </c>
    </row>
    <row r="531" spans="1:8">
      <c r="A531" s="626" t="str">
        <f t="shared" si="36"/>
        <v>ТЕХНОИМПОРТЕКСПОРТ АД</v>
      </c>
      <c r="B531" s="626" t="str">
        <f t="shared" si="37"/>
        <v>831121837</v>
      </c>
      <c r="C531" s="630">
        <f t="shared" si="38"/>
        <v>45930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6-Нетек.акт.'!F22</f>
        <v>0</v>
      </c>
    </row>
    <row r="532" spans="1:8">
      <c r="A532" s="626" t="str">
        <f t="shared" si="36"/>
        <v>ТЕХНОИМПОРТЕКСПОРТ АД</v>
      </c>
      <c r="B532" s="626" t="str">
        <f t="shared" si="37"/>
        <v>831121837</v>
      </c>
      <c r="C532" s="630">
        <f t="shared" si="38"/>
        <v>45930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6-Нетек.акт.'!F24</f>
        <v>0</v>
      </c>
    </row>
    <row r="533" spans="1:8">
      <c r="A533" s="626" t="str">
        <f t="shared" si="36"/>
        <v>ТЕХНОИМПОРТЕКСПОРТ АД</v>
      </c>
      <c r="B533" s="626" t="str">
        <f t="shared" si="37"/>
        <v>831121837</v>
      </c>
      <c r="C533" s="630">
        <f t="shared" si="38"/>
        <v>45930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6-Нетек.акт.'!F25</f>
        <v>0</v>
      </c>
    </row>
    <row r="534" spans="1:8">
      <c r="A534" s="626" t="str">
        <f t="shared" si="36"/>
        <v>ТЕХНОИМПОРТЕКСПОРТ АД</v>
      </c>
      <c r="B534" s="626" t="str">
        <f t="shared" si="37"/>
        <v>831121837</v>
      </c>
      <c r="C534" s="630">
        <f t="shared" si="38"/>
        <v>45930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6-Нетек.акт.'!F26</f>
        <v>0</v>
      </c>
    </row>
    <row r="535" spans="1:8">
      <c r="A535" s="626" t="str">
        <f t="shared" si="36"/>
        <v>ТЕХНОИМПОРТЕКСПОРТ АД</v>
      </c>
      <c r="B535" s="626" t="str">
        <f t="shared" si="37"/>
        <v>831121837</v>
      </c>
      <c r="C535" s="630">
        <f t="shared" si="38"/>
        <v>45930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6-Нетек.акт.'!F27</f>
        <v>0</v>
      </c>
    </row>
    <row r="536" spans="1:8">
      <c r="A536" s="626" t="str">
        <f t="shared" si="36"/>
        <v>ТЕХНОИМПОРТЕКСПОРТ АД</v>
      </c>
      <c r="B536" s="626" t="str">
        <f t="shared" si="37"/>
        <v>831121837</v>
      </c>
      <c r="C536" s="630">
        <f t="shared" si="38"/>
        <v>45930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6-Нетек.акт.'!F28</f>
        <v>0</v>
      </c>
    </row>
    <row r="537" spans="1:8">
      <c r="A537" s="626" t="str">
        <f t="shared" si="36"/>
        <v>ТЕХНОИМПОРТЕКСПОРТ АД</v>
      </c>
      <c r="B537" s="626" t="str">
        <f t="shared" si="37"/>
        <v>831121837</v>
      </c>
      <c r="C537" s="630">
        <f t="shared" si="38"/>
        <v>45930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6-Нетек.акт.'!F30</f>
        <v>0</v>
      </c>
    </row>
    <row r="538" spans="1:8">
      <c r="A538" s="626" t="str">
        <f t="shared" si="36"/>
        <v>ТЕХНОИМПОРТЕКСПОРТ АД</v>
      </c>
      <c r="B538" s="626" t="str">
        <f t="shared" si="37"/>
        <v>831121837</v>
      </c>
      <c r="C538" s="630">
        <f t="shared" si="38"/>
        <v>45930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6-Нетек.акт.'!F31</f>
        <v>0</v>
      </c>
    </row>
    <row r="539" spans="1:8">
      <c r="A539" s="626" t="str">
        <f t="shared" si="36"/>
        <v>ТЕХНОИМПОРТЕКСПОРТ АД</v>
      </c>
      <c r="B539" s="626" t="str">
        <f t="shared" si="37"/>
        <v>831121837</v>
      </c>
      <c r="C539" s="630">
        <f t="shared" si="38"/>
        <v>45930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6-Нетек.акт.'!F32</f>
        <v>0</v>
      </c>
    </row>
    <row r="540" spans="1:8">
      <c r="A540" s="626" t="str">
        <f t="shared" si="36"/>
        <v>ТЕХНОИМПОРТЕКСПОРТ АД</v>
      </c>
      <c r="B540" s="626" t="str">
        <f t="shared" si="37"/>
        <v>831121837</v>
      </c>
      <c r="C540" s="630">
        <f t="shared" si="38"/>
        <v>45930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6-Нетек.акт.'!F33</f>
        <v>0</v>
      </c>
    </row>
    <row r="541" spans="1:8">
      <c r="A541" s="626" t="str">
        <f t="shared" si="36"/>
        <v>ТЕХНОИМПОРТЕКСПОРТ АД</v>
      </c>
      <c r="B541" s="626" t="str">
        <f t="shared" si="37"/>
        <v>831121837</v>
      </c>
      <c r="C541" s="630">
        <f t="shared" si="38"/>
        <v>45930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6-Нетек.акт.'!F34</f>
        <v>0</v>
      </c>
    </row>
    <row r="542" spans="1:8">
      <c r="A542" s="626" t="str">
        <f t="shared" si="36"/>
        <v>ТЕХНОИМПОРТЕКСПОРТ АД</v>
      </c>
      <c r="B542" s="626" t="str">
        <f t="shared" si="37"/>
        <v>831121837</v>
      </c>
      <c r="C542" s="630">
        <f t="shared" si="38"/>
        <v>45930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6-Нетек.акт.'!F35</f>
        <v>0</v>
      </c>
    </row>
    <row r="543" spans="1:8">
      <c r="A543" s="626" t="str">
        <f t="shared" si="36"/>
        <v>ТЕХНОИМПОРТЕКСПОРТ АД</v>
      </c>
      <c r="B543" s="626" t="str">
        <f t="shared" si="37"/>
        <v>831121837</v>
      </c>
      <c r="C543" s="630">
        <f t="shared" si="38"/>
        <v>45930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6-Нетек.акт.'!F36</f>
        <v>0</v>
      </c>
    </row>
    <row r="544" spans="1:8">
      <c r="A544" s="626" t="str">
        <f t="shared" si="36"/>
        <v>ТЕХНОИМПОРТЕКСПОРТ АД</v>
      </c>
      <c r="B544" s="626" t="str">
        <f t="shared" si="37"/>
        <v>831121837</v>
      </c>
      <c r="C544" s="630">
        <f t="shared" si="38"/>
        <v>45930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6-Нетек.акт.'!F37</f>
        <v>0</v>
      </c>
    </row>
    <row r="545" spans="1:8">
      <c r="A545" s="626" t="str">
        <f t="shared" si="36"/>
        <v>ТЕХНОИМПОРТЕКСПОРТ АД</v>
      </c>
      <c r="B545" s="626" t="str">
        <f t="shared" si="37"/>
        <v>831121837</v>
      </c>
      <c r="C545" s="630">
        <f t="shared" si="38"/>
        <v>45930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6-Нетек.акт.'!F38</f>
        <v>0</v>
      </c>
    </row>
    <row r="546" spans="1:8">
      <c r="A546" s="626" t="str">
        <f t="shared" si="36"/>
        <v>ТЕХНОИМПОРТЕКСПОРТ АД</v>
      </c>
      <c r="B546" s="626" t="str">
        <f t="shared" si="37"/>
        <v>831121837</v>
      </c>
      <c r="C546" s="630">
        <f t="shared" si="38"/>
        <v>45930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6-Нетек.акт.'!F39</f>
        <v>0</v>
      </c>
    </row>
    <row r="547" spans="1:8">
      <c r="A547" s="626" t="str">
        <f t="shared" si="36"/>
        <v>ТЕХНОИМПОРТЕКСПОРТ АД</v>
      </c>
      <c r="B547" s="626" t="str">
        <f t="shared" si="37"/>
        <v>831121837</v>
      </c>
      <c r="C547" s="630">
        <f t="shared" si="38"/>
        <v>45930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6-Нетек.акт.'!F40</f>
        <v>0</v>
      </c>
    </row>
    <row r="548" spans="1:8">
      <c r="A548" s="626" t="str">
        <f t="shared" si="36"/>
        <v>ТЕХНОИМПОРТЕКСПОРТ АД</v>
      </c>
      <c r="B548" s="626" t="str">
        <f t="shared" si="37"/>
        <v>831121837</v>
      </c>
      <c r="C548" s="630">
        <f t="shared" si="38"/>
        <v>45930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6-Нетек.акт.'!F41</f>
        <v>0</v>
      </c>
    </row>
    <row r="549" spans="1:8">
      <c r="A549" s="626" t="str">
        <f t="shared" si="36"/>
        <v>ТЕХНОИМПОРТЕКСПОРТ АД</v>
      </c>
      <c r="B549" s="626" t="str">
        <f t="shared" si="37"/>
        <v>831121837</v>
      </c>
      <c r="C549" s="630">
        <f t="shared" si="38"/>
        <v>45930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6-Нетек.акт.'!F42</f>
        <v>0</v>
      </c>
    </row>
    <row r="550" spans="1:8">
      <c r="A550" s="626" t="str">
        <f t="shared" si="36"/>
        <v>ТЕХНОИМПОРТЕКСПОРТ АД</v>
      </c>
      <c r="B550" s="626" t="str">
        <f t="shared" si="37"/>
        <v>831121837</v>
      </c>
      <c r="C550" s="630">
        <f t="shared" si="38"/>
        <v>45930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6-Нетек.акт.'!F43</f>
        <v>4</v>
      </c>
    </row>
    <row r="551" spans="1:8">
      <c r="A551" s="626" t="str">
        <f t="shared" si="36"/>
        <v>ТЕХНОИМПОРТЕКСПОРТ АД</v>
      </c>
      <c r="B551" s="626" t="str">
        <f t="shared" si="37"/>
        <v>831121837</v>
      </c>
      <c r="C551" s="630">
        <f t="shared" si="38"/>
        <v>45930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6-Нетек.акт.'!G11</f>
        <v>0</v>
      </c>
    </row>
    <row r="552" spans="1:8">
      <c r="A552" s="626" t="str">
        <f t="shared" si="36"/>
        <v>ТЕХНОИМПОРТЕКСПОРТ АД</v>
      </c>
      <c r="B552" s="626" t="str">
        <f t="shared" si="37"/>
        <v>831121837</v>
      </c>
      <c r="C552" s="630">
        <f t="shared" si="38"/>
        <v>45930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6-Нетек.акт.'!G12</f>
        <v>0</v>
      </c>
    </row>
    <row r="553" spans="1:8">
      <c r="A553" s="626" t="str">
        <f t="shared" si="36"/>
        <v>ТЕХНОИМПОРТЕКСПОРТ АД</v>
      </c>
      <c r="B553" s="626" t="str">
        <f t="shared" si="37"/>
        <v>831121837</v>
      </c>
      <c r="C553" s="630">
        <f t="shared" si="38"/>
        <v>45930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6-Нетек.акт.'!G13</f>
        <v>2</v>
      </c>
    </row>
    <row r="554" spans="1:8">
      <c r="A554" s="626" t="str">
        <f t="shared" si="36"/>
        <v>ТЕХНОИМПОРТЕКСПОРТ АД</v>
      </c>
      <c r="B554" s="626" t="str">
        <f t="shared" si="37"/>
        <v>831121837</v>
      </c>
      <c r="C554" s="630">
        <f t="shared" si="38"/>
        <v>45930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6-Нетек.акт.'!G14</f>
        <v>0</v>
      </c>
    </row>
    <row r="555" spans="1:8">
      <c r="A555" s="626" t="str">
        <f t="shared" si="36"/>
        <v>ТЕХНОИМПОРТЕКСПОРТ АД</v>
      </c>
      <c r="B555" s="626" t="str">
        <f t="shared" si="37"/>
        <v>831121837</v>
      </c>
      <c r="C555" s="630">
        <f t="shared" si="38"/>
        <v>45930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6-Нетек.акт.'!G15</f>
        <v>92</v>
      </c>
    </row>
    <row r="556" spans="1:8">
      <c r="A556" s="626" t="str">
        <f t="shared" si="36"/>
        <v>ТЕХНОИМПОРТЕКСПОРТ АД</v>
      </c>
      <c r="B556" s="626" t="str">
        <f t="shared" si="37"/>
        <v>831121837</v>
      </c>
      <c r="C556" s="630">
        <f t="shared" si="38"/>
        <v>45930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6-Нетек.акт.'!G16</f>
        <v>48</v>
      </c>
    </row>
    <row r="557" spans="1:8">
      <c r="A557" s="626" t="str">
        <f t="shared" si="36"/>
        <v>ТЕХНОИМПОРТЕКСПОРТ АД</v>
      </c>
      <c r="B557" s="626" t="str">
        <f t="shared" si="37"/>
        <v>831121837</v>
      </c>
      <c r="C557" s="630">
        <f t="shared" si="38"/>
        <v>45930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6-Нетек.акт.'!G17</f>
        <v>0</v>
      </c>
    </row>
    <row r="558" spans="1:8">
      <c r="A558" s="626" t="str">
        <f t="shared" si="36"/>
        <v>ТЕХНОИМПОРТЕКСПОРТ АД</v>
      </c>
      <c r="B558" s="626" t="str">
        <f t="shared" si="37"/>
        <v>831121837</v>
      </c>
      <c r="C558" s="630">
        <f t="shared" si="38"/>
        <v>45930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6-Нетек.акт.'!G18</f>
        <v>0</v>
      </c>
    </row>
    <row r="559" spans="1:8">
      <c r="A559" s="626" t="str">
        <f t="shared" si="36"/>
        <v>ТЕХНОИМПОРТЕКСПОРТ АД</v>
      </c>
      <c r="B559" s="626" t="str">
        <f t="shared" si="37"/>
        <v>831121837</v>
      </c>
      <c r="C559" s="630">
        <f t="shared" si="38"/>
        <v>45930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6-Нетек.акт.'!G19</f>
        <v>142</v>
      </c>
    </row>
    <row r="560" spans="1:8">
      <c r="A560" s="626" t="str">
        <f t="shared" si="36"/>
        <v>ТЕХНОИМПОРТЕКСПОРТ АД</v>
      </c>
      <c r="B560" s="626" t="str">
        <f t="shared" si="37"/>
        <v>831121837</v>
      </c>
      <c r="C560" s="630">
        <f t="shared" si="38"/>
        <v>45930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6-Нетек.акт.'!G20</f>
        <v>39566</v>
      </c>
    </row>
    <row r="561" spans="1:8">
      <c r="A561" s="626" t="str">
        <f t="shared" si="36"/>
        <v>ТЕХНОИМПОРТЕКСПОРТ АД</v>
      </c>
      <c r="B561" s="626" t="str">
        <f t="shared" si="37"/>
        <v>831121837</v>
      </c>
      <c r="C561" s="630">
        <f t="shared" si="38"/>
        <v>45930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6-Нетек.акт.'!G22</f>
        <v>0</v>
      </c>
    </row>
    <row r="562" spans="1:8">
      <c r="A562" s="626" t="str">
        <f t="shared" si="36"/>
        <v>ТЕХНОИМПОРТЕКСПОРТ АД</v>
      </c>
      <c r="B562" s="626" t="str">
        <f t="shared" si="37"/>
        <v>831121837</v>
      </c>
      <c r="C562" s="630">
        <f t="shared" si="38"/>
        <v>45930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6-Нетек.акт.'!G24</f>
        <v>0</v>
      </c>
    </row>
    <row r="563" spans="1:8">
      <c r="A563" s="626" t="str">
        <f t="shared" si="36"/>
        <v>ТЕХНОИМПОРТЕКСПОРТ АД</v>
      </c>
      <c r="B563" s="626" t="str">
        <f t="shared" si="37"/>
        <v>831121837</v>
      </c>
      <c r="C563" s="630">
        <f t="shared" si="38"/>
        <v>45930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6-Нетек.акт.'!G25</f>
        <v>0</v>
      </c>
    </row>
    <row r="564" spans="1:8">
      <c r="A564" s="626" t="str">
        <f t="shared" si="36"/>
        <v>ТЕХНОИМПОРТЕКСПОРТ АД</v>
      </c>
      <c r="B564" s="626" t="str">
        <f t="shared" si="37"/>
        <v>831121837</v>
      </c>
      <c r="C564" s="630">
        <f t="shared" si="38"/>
        <v>45930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6-Нетек.акт.'!G26</f>
        <v>0</v>
      </c>
    </row>
    <row r="565" spans="1:8">
      <c r="A565" s="626" t="str">
        <f t="shared" si="36"/>
        <v>ТЕХНОИМПОРТЕКСПОРТ АД</v>
      </c>
      <c r="B565" s="626" t="str">
        <f t="shared" si="37"/>
        <v>831121837</v>
      </c>
      <c r="C565" s="630">
        <f t="shared" si="38"/>
        <v>45930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6-Нетек.акт.'!G27</f>
        <v>15</v>
      </c>
    </row>
    <row r="566" spans="1:8">
      <c r="A566" s="626" t="str">
        <f t="shared" si="36"/>
        <v>ТЕХНОИМПОРТЕКСПОРТ АД</v>
      </c>
      <c r="B566" s="626" t="str">
        <f t="shared" si="37"/>
        <v>831121837</v>
      </c>
      <c r="C566" s="630">
        <f t="shared" si="38"/>
        <v>45930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6-Нетек.акт.'!G28</f>
        <v>15</v>
      </c>
    </row>
    <row r="567" spans="1:8">
      <c r="A567" s="626" t="str">
        <f t="shared" si="36"/>
        <v>ТЕХНОИМПОРТЕКСПОРТ АД</v>
      </c>
      <c r="B567" s="626" t="str">
        <f t="shared" si="37"/>
        <v>831121837</v>
      </c>
      <c r="C567" s="630">
        <f t="shared" si="38"/>
        <v>45930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6-Нетек.акт.'!G30</f>
        <v>14397</v>
      </c>
    </row>
    <row r="568" spans="1:8">
      <c r="A568" s="626" t="str">
        <f t="shared" si="36"/>
        <v>ТЕХНОИМПОРТЕКСПОРТ АД</v>
      </c>
      <c r="B568" s="626" t="str">
        <f t="shared" si="37"/>
        <v>831121837</v>
      </c>
      <c r="C568" s="630">
        <f t="shared" si="38"/>
        <v>45930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6-Нетек.акт.'!G31</f>
        <v>0</v>
      </c>
    </row>
    <row r="569" spans="1:8">
      <c r="A569" s="626" t="str">
        <f t="shared" si="36"/>
        <v>ТЕХНОИМПОРТЕКСПОРТ АД</v>
      </c>
      <c r="B569" s="626" t="str">
        <f t="shared" si="37"/>
        <v>831121837</v>
      </c>
      <c r="C569" s="630">
        <f t="shared" si="38"/>
        <v>45930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6-Нетек.акт.'!G32</f>
        <v>0</v>
      </c>
    </row>
    <row r="570" spans="1:8">
      <c r="A570" s="626" t="str">
        <f t="shared" si="36"/>
        <v>ТЕХНОИМПОРТЕКСПОРТ АД</v>
      </c>
      <c r="B570" s="626" t="str">
        <f t="shared" si="37"/>
        <v>831121837</v>
      </c>
      <c r="C570" s="630">
        <f t="shared" si="38"/>
        <v>45930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6-Нетек.акт.'!G33</f>
        <v>0</v>
      </c>
    </row>
    <row r="571" spans="1:8">
      <c r="A571" s="626" t="str">
        <f t="shared" si="36"/>
        <v>ТЕХНОИМПОРТЕКСПОРТ АД</v>
      </c>
      <c r="B571" s="626" t="str">
        <f t="shared" si="37"/>
        <v>831121837</v>
      </c>
      <c r="C571" s="630">
        <f t="shared" si="38"/>
        <v>45930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6-Нетек.акт.'!G34</f>
        <v>14397</v>
      </c>
    </row>
    <row r="572" spans="1:8">
      <c r="A572" s="626" t="str">
        <f t="shared" si="36"/>
        <v>ТЕХНОИМПОРТЕКСПОРТ АД</v>
      </c>
      <c r="B572" s="626" t="str">
        <f t="shared" si="37"/>
        <v>831121837</v>
      </c>
      <c r="C572" s="630">
        <f t="shared" si="38"/>
        <v>45930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6-Нетек.акт.'!G35</f>
        <v>0</v>
      </c>
    </row>
    <row r="573" spans="1:8">
      <c r="A573" s="626" t="str">
        <f t="shared" si="36"/>
        <v>ТЕХНОИМПОРТЕКСПОРТ АД</v>
      </c>
      <c r="B573" s="626" t="str">
        <f t="shared" si="37"/>
        <v>831121837</v>
      </c>
      <c r="C573" s="630">
        <f t="shared" si="38"/>
        <v>45930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6-Нетек.акт.'!G36</f>
        <v>0</v>
      </c>
    </row>
    <row r="574" spans="1:8">
      <c r="A574" s="626" t="str">
        <f t="shared" si="36"/>
        <v>ТЕХНОИМПОРТЕКСПОРТ АД</v>
      </c>
      <c r="B574" s="626" t="str">
        <f t="shared" si="37"/>
        <v>831121837</v>
      </c>
      <c r="C574" s="630">
        <f t="shared" si="38"/>
        <v>45930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6-Нетек.акт.'!G37</f>
        <v>0</v>
      </c>
    </row>
    <row r="575" spans="1:8">
      <c r="A575" s="626" t="str">
        <f t="shared" si="36"/>
        <v>ТЕХНОИМПОРТЕКСПОРТ АД</v>
      </c>
      <c r="B575" s="626" t="str">
        <f t="shared" si="37"/>
        <v>831121837</v>
      </c>
      <c r="C575" s="630">
        <f t="shared" si="38"/>
        <v>45930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6-Нетек.акт.'!G38</f>
        <v>0</v>
      </c>
    </row>
    <row r="576" spans="1:8">
      <c r="A576" s="626" t="str">
        <f t="shared" si="36"/>
        <v>ТЕХНОИМПОРТЕКСПОРТ АД</v>
      </c>
      <c r="B576" s="626" t="str">
        <f t="shared" si="37"/>
        <v>831121837</v>
      </c>
      <c r="C576" s="630">
        <f t="shared" si="38"/>
        <v>45930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6-Нетек.акт.'!G39</f>
        <v>0</v>
      </c>
    </row>
    <row r="577" spans="1:8">
      <c r="A577" s="626" t="str">
        <f t="shared" si="36"/>
        <v>ТЕХНОИМПОРТЕКСПОРТ АД</v>
      </c>
      <c r="B577" s="626" t="str">
        <f t="shared" si="37"/>
        <v>831121837</v>
      </c>
      <c r="C577" s="630">
        <f t="shared" si="38"/>
        <v>45930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6-Нетек.акт.'!G40</f>
        <v>0</v>
      </c>
    </row>
    <row r="578" spans="1:8">
      <c r="A578" s="626" t="str">
        <f t="shared" si="36"/>
        <v>ТЕХНОИМПОРТЕКСПОРТ АД</v>
      </c>
      <c r="B578" s="626" t="str">
        <f t="shared" si="37"/>
        <v>831121837</v>
      </c>
      <c r="C578" s="630">
        <f t="shared" si="38"/>
        <v>45930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6-Нетек.акт.'!G41</f>
        <v>14397</v>
      </c>
    </row>
    <row r="579" spans="1:8">
      <c r="A579" s="626" t="str">
        <f t="shared" si="36"/>
        <v>ТЕХНОИМПОРТЕКСПОРТ АД</v>
      </c>
      <c r="B579" s="626" t="str">
        <f t="shared" si="37"/>
        <v>831121837</v>
      </c>
      <c r="C579" s="630">
        <f t="shared" si="38"/>
        <v>45930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6-Нетек.акт.'!G42</f>
        <v>0</v>
      </c>
    </row>
    <row r="580" spans="1:8">
      <c r="A580" s="626" t="str">
        <f t="shared" si="36"/>
        <v>ТЕХНОИМПОРТЕКСПОРТ АД</v>
      </c>
      <c r="B580" s="626" t="str">
        <f t="shared" si="37"/>
        <v>831121837</v>
      </c>
      <c r="C580" s="630">
        <f t="shared" si="38"/>
        <v>45930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6-Нетек.акт.'!G43</f>
        <v>54120</v>
      </c>
    </row>
    <row r="581" spans="1:8">
      <c r="A581" s="626" t="str">
        <f t="shared" si="36"/>
        <v>ТЕХНОИМПОРТЕКСПОРТ АД</v>
      </c>
      <c r="B581" s="626" t="str">
        <f t="shared" si="37"/>
        <v>831121837</v>
      </c>
      <c r="C581" s="630">
        <f t="shared" si="38"/>
        <v>45930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6-Нетек.акт.'!H11</f>
        <v>0</v>
      </c>
    </row>
    <row r="582" spans="1:8">
      <c r="A582" s="626" t="str">
        <f t="shared" si="36"/>
        <v>ТЕХНОИМПОРТЕКСПОРТ АД</v>
      </c>
      <c r="B582" s="626" t="str">
        <f t="shared" si="37"/>
        <v>831121837</v>
      </c>
      <c r="C582" s="630">
        <f t="shared" si="38"/>
        <v>45930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6-Нетек.акт.'!H12</f>
        <v>0</v>
      </c>
    </row>
    <row r="583" spans="1:8">
      <c r="A583" s="626" t="str">
        <f t="shared" si="36"/>
        <v>ТЕХНОИМПОРТЕКСПОРТ АД</v>
      </c>
      <c r="B583" s="626" t="str">
        <f t="shared" si="37"/>
        <v>831121837</v>
      </c>
      <c r="C583" s="630">
        <f t="shared" si="38"/>
        <v>45930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6-Нетек.акт.'!H13</f>
        <v>0</v>
      </c>
    </row>
    <row r="584" spans="1:8">
      <c r="A584" s="626" t="str">
        <f t="shared" si="36"/>
        <v>ТЕХНОИМПОРТЕКСПОРТ АД</v>
      </c>
      <c r="B584" s="626" t="str">
        <f t="shared" si="37"/>
        <v>831121837</v>
      </c>
      <c r="C584" s="630">
        <f t="shared" si="38"/>
        <v>45930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6-Нетек.акт.'!H14</f>
        <v>0</v>
      </c>
    </row>
    <row r="585" spans="1:8">
      <c r="A585" s="626" t="str">
        <f t="shared" si="36"/>
        <v>ТЕХНОИМПОРТЕКСПОРТ АД</v>
      </c>
      <c r="B585" s="626" t="str">
        <f t="shared" si="37"/>
        <v>831121837</v>
      </c>
      <c r="C585" s="630">
        <f t="shared" si="38"/>
        <v>45930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6-Нетек.акт.'!H15</f>
        <v>0</v>
      </c>
    </row>
    <row r="586" spans="1:8">
      <c r="A586" s="626" t="str">
        <f t="shared" si="36"/>
        <v>ТЕХНОИМПОРТЕКСПОРТ АД</v>
      </c>
      <c r="B586" s="626" t="str">
        <f t="shared" si="37"/>
        <v>831121837</v>
      </c>
      <c r="C586" s="630">
        <f t="shared" si="38"/>
        <v>45930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6-Нетек.акт.'!H16</f>
        <v>0</v>
      </c>
    </row>
    <row r="587" spans="1:8">
      <c r="A587" s="626" t="str">
        <f t="shared" si="36"/>
        <v>ТЕХНОИМПОРТЕКСПОРТ АД</v>
      </c>
      <c r="B587" s="626" t="str">
        <f t="shared" si="37"/>
        <v>831121837</v>
      </c>
      <c r="C587" s="630">
        <f t="shared" si="38"/>
        <v>45930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6-Нетек.акт.'!H17</f>
        <v>0</v>
      </c>
    </row>
    <row r="588" spans="1:8">
      <c r="A588" s="626" t="str">
        <f t="shared" si="36"/>
        <v>ТЕХНОИМПОРТЕКСПОРТ АД</v>
      </c>
      <c r="B588" s="626" t="str">
        <f t="shared" si="37"/>
        <v>831121837</v>
      </c>
      <c r="C588" s="630">
        <f t="shared" si="38"/>
        <v>45930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6-Нетек.акт.'!H18</f>
        <v>0</v>
      </c>
    </row>
    <row r="589" spans="1:8">
      <c r="A589" s="626" t="str">
        <f t="shared" ref="A589:A652" si="39">pdeName</f>
        <v>ТЕХНОИМПОРТЕКСПОРТ АД</v>
      </c>
      <c r="B589" s="626" t="str">
        <f t="shared" ref="B589:B652" si="40">pdeBulstat</f>
        <v>831121837</v>
      </c>
      <c r="C589" s="630">
        <f t="shared" ref="C589:C652" si="41">endDate</f>
        <v>45930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6-Нетек.акт.'!H19</f>
        <v>0</v>
      </c>
    </row>
    <row r="590" spans="1:8">
      <c r="A590" s="626" t="str">
        <f t="shared" si="39"/>
        <v>ТЕХНОИМПОРТЕКСПОРТ АД</v>
      </c>
      <c r="B590" s="626" t="str">
        <f t="shared" si="40"/>
        <v>831121837</v>
      </c>
      <c r="C590" s="630">
        <f t="shared" si="41"/>
        <v>45930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6-Нетек.акт.'!H20</f>
        <v>0</v>
      </c>
    </row>
    <row r="591" spans="1:8">
      <c r="A591" s="626" t="str">
        <f t="shared" si="39"/>
        <v>ТЕХНОИМПОРТЕКСПОРТ АД</v>
      </c>
      <c r="B591" s="626" t="str">
        <f t="shared" si="40"/>
        <v>831121837</v>
      </c>
      <c r="C591" s="630">
        <f t="shared" si="41"/>
        <v>45930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6-Нетек.акт.'!H22</f>
        <v>0</v>
      </c>
    </row>
    <row r="592" spans="1:8">
      <c r="A592" s="626" t="str">
        <f t="shared" si="39"/>
        <v>ТЕХНОИМПОРТЕКСПОРТ АД</v>
      </c>
      <c r="B592" s="626" t="str">
        <f t="shared" si="40"/>
        <v>831121837</v>
      </c>
      <c r="C592" s="630">
        <f t="shared" si="41"/>
        <v>45930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6-Нетек.акт.'!H24</f>
        <v>0</v>
      </c>
    </row>
    <row r="593" spans="1:8">
      <c r="A593" s="626" t="str">
        <f t="shared" si="39"/>
        <v>ТЕХНОИМПОРТЕКСПОРТ АД</v>
      </c>
      <c r="B593" s="626" t="str">
        <f t="shared" si="40"/>
        <v>831121837</v>
      </c>
      <c r="C593" s="630">
        <f t="shared" si="41"/>
        <v>45930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6-Нетек.акт.'!H25</f>
        <v>0</v>
      </c>
    </row>
    <row r="594" spans="1:8">
      <c r="A594" s="626" t="str">
        <f t="shared" si="39"/>
        <v>ТЕХНОИМПОРТЕКСПОРТ АД</v>
      </c>
      <c r="B594" s="626" t="str">
        <f t="shared" si="40"/>
        <v>831121837</v>
      </c>
      <c r="C594" s="630">
        <f t="shared" si="41"/>
        <v>45930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6-Нетек.акт.'!H26</f>
        <v>0</v>
      </c>
    </row>
    <row r="595" spans="1:8">
      <c r="A595" s="626" t="str">
        <f t="shared" si="39"/>
        <v>ТЕХНОИМПОРТЕКСПОРТ АД</v>
      </c>
      <c r="B595" s="626" t="str">
        <f t="shared" si="40"/>
        <v>831121837</v>
      </c>
      <c r="C595" s="630">
        <f t="shared" si="41"/>
        <v>45930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6-Нетек.акт.'!H27</f>
        <v>0</v>
      </c>
    </row>
    <row r="596" spans="1:8">
      <c r="A596" s="626" t="str">
        <f t="shared" si="39"/>
        <v>ТЕХНОИМПОРТЕКСПОРТ АД</v>
      </c>
      <c r="B596" s="626" t="str">
        <f t="shared" si="40"/>
        <v>831121837</v>
      </c>
      <c r="C596" s="630">
        <f t="shared" si="41"/>
        <v>45930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6-Нетек.акт.'!H28</f>
        <v>0</v>
      </c>
    </row>
    <row r="597" spans="1:8">
      <c r="A597" s="626" t="str">
        <f t="shared" si="39"/>
        <v>ТЕХНОИМПОРТЕКСПОРТ АД</v>
      </c>
      <c r="B597" s="626" t="str">
        <f t="shared" si="40"/>
        <v>831121837</v>
      </c>
      <c r="C597" s="630">
        <f t="shared" si="41"/>
        <v>45930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6-Нетек.акт.'!H30</f>
        <v>0</v>
      </c>
    </row>
    <row r="598" spans="1:8">
      <c r="A598" s="626" t="str">
        <f t="shared" si="39"/>
        <v>ТЕХНОИМПОРТЕКСПОРТ АД</v>
      </c>
      <c r="B598" s="626" t="str">
        <f t="shared" si="40"/>
        <v>831121837</v>
      </c>
      <c r="C598" s="630">
        <f t="shared" si="41"/>
        <v>45930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6-Нетек.акт.'!H31</f>
        <v>0</v>
      </c>
    </row>
    <row r="599" spans="1:8">
      <c r="A599" s="626" t="str">
        <f t="shared" si="39"/>
        <v>ТЕХНОИМПОРТЕКСПОРТ АД</v>
      </c>
      <c r="B599" s="626" t="str">
        <f t="shared" si="40"/>
        <v>831121837</v>
      </c>
      <c r="C599" s="630">
        <f t="shared" si="41"/>
        <v>45930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6-Нетек.акт.'!H32</f>
        <v>0</v>
      </c>
    </row>
    <row r="600" spans="1:8">
      <c r="A600" s="626" t="str">
        <f t="shared" si="39"/>
        <v>ТЕХНОИМПОРТЕКСПОРТ АД</v>
      </c>
      <c r="B600" s="626" t="str">
        <f t="shared" si="40"/>
        <v>831121837</v>
      </c>
      <c r="C600" s="630">
        <f t="shared" si="41"/>
        <v>45930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6-Нетек.акт.'!H33</f>
        <v>0</v>
      </c>
    </row>
    <row r="601" spans="1:8">
      <c r="A601" s="626" t="str">
        <f t="shared" si="39"/>
        <v>ТЕХНОИМПОРТЕКСПОРТ АД</v>
      </c>
      <c r="B601" s="626" t="str">
        <f t="shared" si="40"/>
        <v>831121837</v>
      </c>
      <c r="C601" s="630">
        <f t="shared" si="41"/>
        <v>45930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6-Нетек.акт.'!H34</f>
        <v>0</v>
      </c>
    </row>
    <row r="602" spans="1:8">
      <c r="A602" s="626" t="str">
        <f t="shared" si="39"/>
        <v>ТЕХНОИМПОРТЕКСПОРТ АД</v>
      </c>
      <c r="B602" s="626" t="str">
        <f t="shared" si="40"/>
        <v>831121837</v>
      </c>
      <c r="C602" s="630">
        <f t="shared" si="41"/>
        <v>45930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6-Нетек.акт.'!H35</f>
        <v>0</v>
      </c>
    </row>
    <row r="603" spans="1:8">
      <c r="A603" s="626" t="str">
        <f t="shared" si="39"/>
        <v>ТЕХНОИМПОРТЕКСПОРТ АД</v>
      </c>
      <c r="B603" s="626" t="str">
        <f t="shared" si="40"/>
        <v>831121837</v>
      </c>
      <c r="C603" s="630">
        <f t="shared" si="41"/>
        <v>45930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6-Нетек.акт.'!H36</f>
        <v>0</v>
      </c>
    </row>
    <row r="604" spans="1:8">
      <c r="A604" s="626" t="str">
        <f t="shared" si="39"/>
        <v>ТЕХНОИМПОРТЕКСПОРТ АД</v>
      </c>
      <c r="B604" s="626" t="str">
        <f t="shared" si="40"/>
        <v>831121837</v>
      </c>
      <c r="C604" s="630">
        <f t="shared" si="41"/>
        <v>45930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6-Нетек.акт.'!H37</f>
        <v>0</v>
      </c>
    </row>
    <row r="605" spans="1:8">
      <c r="A605" s="626" t="str">
        <f t="shared" si="39"/>
        <v>ТЕХНОИМПОРТЕКСПОРТ АД</v>
      </c>
      <c r="B605" s="626" t="str">
        <f t="shared" si="40"/>
        <v>831121837</v>
      </c>
      <c r="C605" s="630">
        <f t="shared" si="41"/>
        <v>45930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6-Нетек.акт.'!H38</f>
        <v>0</v>
      </c>
    </row>
    <row r="606" spans="1:8">
      <c r="A606" s="626" t="str">
        <f t="shared" si="39"/>
        <v>ТЕХНОИМПОРТЕКСПОРТ АД</v>
      </c>
      <c r="B606" s="626" t="str">
        <f t="shared" si="40"/>
        <v>831121837</v>
      </c>
      <c r="C606" s="630">
        <f t="shared" si="41"/>
        <v>45930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6-Нетек.акт.'!H39</f>
        <v>0</v>
      </c>
    </row>
    <row r="607" spans="1:8">
      <c r="A607" s="626" t="str">
        <f t="shared" si="39"/>
        <v>ТЕХНОИМПОРТЕКСПОРТ АД</v>
      </c>
      <c r="B607" s="626" t="str">
        <f t="shared" si="40"/>
        <v>831121837</v>
      </c>
      <c r="C607" s="630">
        <f t="shared" si="41"/>
        <v>45930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6-Нетек.акт.'!H40</f>
        <v>0</v>
      </c>
    </row>
    <row r="608" spans="1:8">
      <c r="A608" s="626" t="str">
        <f t="shared" si="39"/>
        <v>ТЕХНОИМПОРТЕКСПОРТ АД</v>
      </c>
      <c r="B608" s="626" t="str">
        <f t="shared" si="40"/>
        <v>831121837</v>
      </c>
      <c r="C608" s="630">
        <f t="shared" si="41"/>
        <v>45930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6-Нетек.акт.'!H41</f>
        <v>0</v>
      </c>
    </row>
    <row r="609" spans="1:8">
      <c r="A609" s="626" t="str">
        <f t="shared" si="39"/>
        <v>ТЕХНОИМПОРТЕКСПОРТ АД</v>
      </c>
      <c r="B609" s="626" t="str">
        <f t="shared" si="40"/>
        <v>831121837</v>
      </c>
      <c r="C609" s="630">
        <f t="shared" si="41"/>
        <v>45930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6-Нетек.акт.'!H42</f>
        <v>0</v>
      </c>
    </row>
    <row r="610" spans="1:8">
      <c r="A610" s="626" t="str">
        <f t="shared" si="39"/>
        <v>ТЕХНОИМПОРТЕКСПОРТ АД</v>
      </c>
      <c r="B610" s="626" t="str">
        <f t="shared" si="40"/>
        <v>831121837</v>
      </c>
      <c r="C610" s="630">
        <f t="shared" si="41"/>
        <v>45930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6-Нетек.акт.'!H43</f>
        <v>0</v>
      </c>
    </row>
    <row r="611" spans="1:8">
      <c r="A611" s="626" t="str">
        <f t="shared" si="39"/>
        <v>ТЕХНОИМПОРТЕКСПОРТ АД</v>
      </c>
      <c r="B611" s="626" t="str">
        <f t="shared" si="40"/>
        <v>831121837</v>
      </c>
      <c r="C611" s="630">
        <f t="shared" si="41"/>
        <v>45930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6-Нетек.акт.'!I11</f>
        <v>0</v>
      </c>
    </row>
    <row r="612" spans="1:8">
      <c r="A612" s="626" t="str">
        <f t="shared" si="39"/>
        <v>ТЕХНОИМПОРТЕКСПОРТ АД</v>
      </c>
      <c r="B612" s="626" t="str">
        <f t="shared" si="40"/>
        <v>831121837</v>
      </c>
      <c r="C612" s="630">
        <f t="shared" si="41"/>
        <v>45930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6-Нетек.акт.'!I12</f>
        <v>0</v>
      </c>
    </row>
    <row r="613" spans="1:8">
      <c r="A613" s="626" t="str">
        <f t="shared" si="39"/>
        <v>ТЕХНОИМПОРТЕКСПОРТ АД</v>
      </c>
      <c r="B613" s="626" t="str">
        <f t="shared" si="40"/>
        <v>831121837</v>
      </c>
      <c r="C613" s="630">
        <f t="shared" si="41"/>
        <v>45930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6-Нетек.акт.'!I13</f>
        <v>0</v>
      </c>
    </row>
    <row r="614" spans="1:8">
      <c r="A614" s="626" t="str">
        <f t="shared" si="39"/>
        <v>ТЕХНОИМПОРТЕКСПОРТ АД</v>
      </c>
      <c r="B614" s="626" t="str">
        <f t="shared" si="40"/>
        <v>831121837</v>
      </c>
      <c r="C614" s="630">
        <f t="shared" si="41"/>
        <v>45930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6-Нетек.акт.'!I14</f>
        <v>0</v>
      </c>
    </row>
    <row r="615" spans="1:8">
      <c r="A615" s="626" t="str">
        <f t="shared" si="39"/>
        <v>ТЕХНОИМПОРТЕКСПОРТ АД</v>
      </c>
      <c r="B615" s="626" t="str">
        <f t="shared" si="40"/>
        <v>831121837</v>
      </c>
      <c r="C615" s="630">
        <f t="shared" si="41"/>
        <v>45930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6-Нетек.акт.'!I15</f>
        <v>0</v>
      </c>
    </row>
    <row r="616" spans="1:8">
      <c r="A616" s="626" t="str">
        <f t="shared" si="39"/>
        <v>ТЕХНОИМПОРТЕКСПОРТ АД</v>
      </c>
      <c r="B616" s="626" t="str">
        <f t="shared" si="40"/>
        <v>831121837</v>
      </c>
      <c r="C616" s="630">
        <f t="shared" si="41"/>
        <v>45930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6-Нетек.акт.'!I16</f>
        <v>0</v>
      </c>
    </row>
    <row r="617" spans="1:8">
      <c r="A617" s="626" t="str">
        <f t="shared" si="39"/>
        <v>ТЕХНОИМПОРТЕКСПОРТ АД</v>
      </c>
      <c r="B617" s="626" t="str">
        <f t="shared" si="40"/>
        <v>831121837</v>
      </c>
      <c r="C617" s="630">
        <f t="shared" si="41"/>
        <v>45930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6-Нетек.акт.'!I17</f>
        <v>0</v>
      </c>
    </row>
    <row r="618" spans="1:8">
      <c r="A618" s="626" t="str">
        <f t="shared" si="39"/>
        <v>ТЕХНОИМПОРТЕКСПОРТ АД</v>
      </c>
      <c r="B618" s="626" t="str">
        <f t="shared" si="40"/>
        <v>831121837</v>
      </c>
      <c r="C618" s="630">
        <f t="shared" si="41"/>
        <v>45930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6-Нетек.акт.'!I18</f>
        <v>0</v>
      </c>
    </row>
    <row r="619" spans="1:8">
      <c r="A619" s="626" t="str">
        <f t="shared" si="39"/>
        <v>ТЕХНОИМПОРТЕКСПОРТ АД</v>
      </c>
      <c r="B619" s="626" t="str">
        <f t="shared" si="40"/>
        <v>831121837</v>
      </c>
      <c r="C619" s="630">
        <f t="shared" si="41"/>
        <v>45930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6-Нетек.акт.'!I19</f>
        <v>0</v>
      </c>
    </row>
    <row r="620" spans="1:8">
      <c r="A620" s="626" t="str">
        <f t="shared" si="39"/>
        <v>ТЕХНОИМПОРТЕКСПОРТ АД</v>
      </c>
      <c r="B620" s="626" t="str">
        <f t="shared" si="40"/>
        <v>831121837</v>
      </c>
      <c r="C620" s="630">
        <f t="shared" si="41"/>
        <v>45930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6-Нетек.акт.'!I20</f>
        <v>0</v>
      </c>
    </row>
    <row r="621" spans="1:8">
      <c r="A621" s="626" t="str">
        <f t="shared" si="39"/>
        <v>ТЕХНОИМПОРТЕКСПОРТ АД</v>
      </c>
      <c r="B621" s="626" t="str">
        <f t="shared" si="40"/>
        <v>831121837</v>
      </c>
      <c r="C621" s="630">
        <f t="shared" si="41"/>
        <v>45930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6-Нетек.акт.'!I22</f>
        <v>0</v>
      </c>
    </row>
    <row r="622" spans="1:8">
      <c r="A622" s="626" t="str">
        <f t="shared" si="39"/>
        <v>ТЕХНОИМПОРТЕКСПОРТ АД</v>
      </c>
      <c r="B622" s="626" t="str">
        <f t="shared" si="40"/>
        <v>831121837</v>
      </c>
      <c r="C622" s="630">
        <f t="shared" si="41"/>
        <v>45930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6-Нетек.акт.'!I24</f>
        <v>0</v>
      </c>
    </row>
    <row r="623" spans="1:8">
      <c r="A623" s="626" t="str">
        <f t="shared" si="39"/>
        <v>ТЕХНОИМПОРТЕКСПОРТ АД</v>
      </c>
      <c r="B623" s="626" t="str">
        <f t="shared" si="40"/>
        <v>831121837</v>
      </c>
      <c r="C623" s="630">
        <f t="shared" si="41"/>
        <v>45930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6-Нетек.акт.'!I25</f>
        <v>0</v>
      </c>
    </row>
    <row r="624" spans="1:8">
      <c r="A624" s="626" t="str">
        <f t="shared" si="39"/>
        <v>ТЕХНОИМПОРТЕКСПОРТ АД</v>
      </c>
      <c r="B624" s="626" t="str">
        <f t="shared" si="40"/>
        <v>831121837</v>
      </c>
      <c r="C624" s="630">
        <f t="shared" si="41"/>
        <v>45930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6-Нетек.акт.'!I26</f>
        <v>0</v>
      </c>
    </row>
    <row r="625" spans="1:8">
      <c r="A625" s="626" t="str">
        <f t="shared" si="39"/>
        <v>ТЕХНОИМПОРТЕКСПОРТ АД</v>
      </c>
      <c r="B625" s="626" t="str">
        <f t="shared" si="40"/>
        <v>831121837</v>
      </c>
      <c r="C625" s="630">
        <f t="shared" si="41"/>
        <v>45930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6-Нетек.акт.'!I27</f>
        <v>0</v>
      </c>
    </row>
    <row r="626" spans="1:8">
      <c r="A626" s="626" t="str">
        <f t="shared" si="39"/>
        <v>ТЕХНОИМПОРТЕКСПОРТ АД</v>
      </c>
      <c r="B626" s="626" t="str">
        <f t="shared" si="40"/>
        <v>831121837</v>
      </c>
      <c r="C626" s="630">
        <f t="shared" si="41"/>
        <v>45930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6-Нетек.акт.'!I28</f>
        <v>0</v>
      </c>
    </row>
    <row r="627" spans="1:8">
      <c r="A627" s="626" t="str">
        <f t="shared" si="39"/>
        <v>ТЕХНОИМПОРТЕКСПОРТ АД</v>
      </c>
      <c r="B627" s="626" t="str">
        <f t="shared" si="40"/>
        <v>831121837</v>
      </c>
      <c r="C627" s="630">
        <f t="shared" si="41"/>
        <v>45930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6-Нетек.акт.'!I30</f>
        <v>0</v>
      </c>
    </row>
    <row r="628" spans="1:8">
      <c r="A628" s="626" t="str">
        <f t="shared" si="39"/>
        <v>ТЕХНОИМПОРТЕКСПОРТ АД</v>
      </c>
      <c r="B628" s="626" t="str">
        <f t="shared" si="40"/>
        <v>831121837</v>
      </c>
      <c r="C628" s="630">
        <f t="shared" si="41"/>
        <v>45930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6-Нетек.акт.'!I31</f>
        <v>0</v>
      </c>
    </row>
    <row r="629" spans="1:8">
      <c r="A629" s="626" t="str">
        <f t="shared" si="39"/>
        <v>ТЕХНОИМПОРТЕКСПОРТ АД</v>
      </c>
      <c r="B629" s="626" t="str">
        <f t="shared" si="40"/>
        <v>831121837</v>
      </c>
      <c r="C629" s="630">
        <f t="shared" si="41"/>
        <v>45930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6-Нетек.акт.'!I32</f>
        <v>0</v>
      </c>
    </row>
    <row r="630" spans="1:8">
      <c r="A630" s="626" t="str">
        <f t="shared" si="39"/>
        <v>ТЕХНОИМПОРТЕКСПОРТ АД</v>
      </c>
      <c r="B630" s="626" t="str">
        <f t="shared" si="40"/>
        <v>831121837</v>
      </c>
      <c r="C630" s="630">
        <f t="shared" si="41"/>
        <v>45930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6-Нетек.акт.'!I33</f>
        <v>0</v>
      </c>
    </row>
    <row r="631" spans="1:8">
      <c r="A631" s="626" t="str">
        <f t="shared" si="39"/>
        <v>ТЕХНОИМПОРТЕКСПОРТ АД</v>
      </c>
      <c r="B631" s="626" t="str">
        <f t="shared" si="40"/>
        <v>831121837</v>
      </c>
      <c r="C631" s="630">
        <f t="shared" si="41"/>
        <v>45930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6-Нетек.акт.'!I34</f>
        <v>0</v>
      </c>
    </row>
    <row r="632" spans="1:8">
      <c r="A632" s="626" t="str">
        <f t="shared" si="39"/>
        <v>ТЕХНОИМПОРТЕКСПОРТ АД</v>
      </c>
      <c r="B632" s="626" t="str">
        <f t="shared" si="40"/>
        <v>831121837</v>
      </c>
      <c r="C632" s="630">
        <f t="shared" si="41"/>
        <v>45930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6-Нетек.акт.'!I35</f>
        <v>0</v>
      </c>
    </row>
    <row r="633" spans="1:8">
      <c r="A633" s="626" t="str">
        <f t="shared" si="39"/>
        <v>ТЕХНОИМПОРТЕКСПОРТ АД</v>
      </c>
      <c r="B633" s="626" t="str">
        <f t="shared" si="40"/>
        <v>831121837</v>
      </c>
      <c r="C633" s="630">
        <f t="shared" si="41"/>
        <v>45930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6-Нетек.акт.'!I36</f>
        <v>0</v>
      </c>
    </row>
    <row r="634" spans="1:8">
      <c r="A634" s="626" t="str">
        <f t="shared" si="39"/>
        <v>ТЕХНОИМПОРТЕКСПОРТ АД</v>
      </c>
      <c r="B634" s="626" t="str">
        <f t="shared" si="40"/>
        <v>831121837</v>
      </c>
      <c r="C634" s="630">
        <f t="shared" si="41"/>
        <v>45930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6-Нетек.акт.'!I37</f>
        <v>0</v>
      </c>
    </row>
    <row r="635" spans="1:8">
      <c r="A635" s="626" t="str">
        <f t="shared" si="39"/>
        <v>ТЕХНОИМПОРТЕКСПОРТ АД</v>
      </c>
      <c r="B635" s="626" t="str">
        <f t="shared" si="40"/>
        <v>831121837</v>
      </c>
      <c r="C635" s="630">
        <f t="shared" si="41"/>
        <v>45930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6-Нетек.акт.'!I38</f>
        <v>0</v>
      </c>
    </row>
    <row r="636" spans="1:8">
      <c r="A636" s="626" t="str">
        <f t="shared" si="39"/>
        <v>ТЕХНОИМПОРТЕКСПОРТ АД</v>
      </c>
      <c r="B636" s="626" t="str">
        <f t="shared" si="40"/>
        <v>831121837</v>
      </c>
      <c r="C636" s="630">
        <f t="shared" si="41"/>
        <v>45930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6-Нетек.акт.'!I39</f>
        <v>0</v>
      </c>
    </row>
    <row r="637" spans="1:8">
      <c r="A637" s="626" t="str">
        <f t="shared" si="39"/>
        <v>ТЕХНОИМПОРТЕКСПОРТ АД</v>
      </c>
      <c r="B637" s="626" t="str">
        <f t="shared" si="40"/>
        <v>831121837</v>
      </c>
      <c r="C637" s="630">
        <f t="shared" si="41"/>
        <v>45930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6-Нетек.акт.'!I40</f>
        <v>0</v>
      </c>
    </row>
    <row r="638" spans="1:8">
      <c r="A638" s="626" t="str">
        <f t="shared" si="39"/>
        <v>ТЕХНОИМПОРТЕКСПОРТ АД</v>
      </c>
      <c r="B638" s="626" t="str">
        <f t="shared" si="40"/>
        <v>831121837</v>
      </c>
      <c r="C638" s="630">
        <f t="shared" si="41"/>
        <v>45930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6-Нетек.акт.'!I41</f>
        <v>0</v>
      </c>
    </row>
    <row r="639" spans="1:8">
      <c r="A639" s="626" t="str">
        <f t="shared" si="39"/>
        <v>ТЕХНОИМПОРТЕКСПОРТ АД</v>
      </c>
      <c r="B639" s="626" t="str">
        <f t="shared" si="40"/>
        <v>831121837</v>
      </c>
      <c r="C639" s="630">
        <f t="shared" si="41"/>
        <v>45930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6-Нетек.акт.'!I42</f>
        <v>0</v>
      </c>
    </row>
    <row r="640" spans="1:8">
      <c r="A640" s="626" t="str">
        <f t="shared" si="39"/>
        <v>ТЕХНОИМПОРТЕКСПОРТ АД</v>
      </c>
      <c r="B640" s="626" t="str">
        <f t="shared" si="40"/>
        <v>831121837</v>
      </c>
      <c r="C640" s="630">
        <f t="shared" si="41"/>
        <v>45930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6-Нетек.акт.'!I43</f>
        <v>0</v>
      </c>
    </row>
    <row r="641" spans="1:8">
      <c r="A641" s="626" t="str">
        <f t="shared" si="39"/>
        <v>ТЕХНОИМПОРТЕКСПОРТ АД</v>
      </c>
      <c r="B641" s="626" t="str">
        <f t="shared" si="40"/>
        <v>831121837</v>
      </c>
      <c r="C641" s="630">
        <f t="shared" si="41"/>
        <v>45930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6-Нетек.акт.'!J11</f>
        <v>0</v>
      </c>
    </row>
    <row r="642" spans="1:8">
      <c r="A642" s="626" t="str">
        <f t="shared" si="39"/>
        <v>ТЕХНОИМПОРТЕКСПОРТ АД</v>
      </c>
      <c r="B642" s="626" t="str">
        <f t="shared" si="40"/>
        <v>831121837</v>
      </c>
      <c r="C642" s="630">
        <f t="shared" si="41"/>
        <v>45930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6-Нетек.акт.'!J12</f>
        <v>0</v>
      </c>
    </row>
    <row r="643" spans="1:8">
      <c r="A643" s="626" t="str">
        <f t="shared" si="39"/>
        <v>ТЕХНОИМПОРТЕКСПОРТ АД</v>
      </c>
      <c r="B643" s="626" t="str">
        <f t="shared" si="40"/>
        <v>831121837</v>
      </c>
      <c r="C643" s="630">
        <f t="shared" si="41"/>
        <v>45930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6-Нетек.акт.'!J13</f>
        <v>2</v>
      </c>
    </row>
    <row r="644" spans="1:8">
      <c r="A644" s="626" t="str">
        <f t="shared" si="39"/>
        <v>ТЕХНОИМПОРТЕКСПОРТ АД</v>
      </c>
      <c r="B644" s="626" t="str">
        <f t="shared" si="40"/>
        <v>831121837</v>
      </c>
      <c r="C644" s="630">
        <f t="shared" si="41"/>
        <v>45930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6-Нетек.акт.'!J14</f>
        <v>0</v>
      </c>
    </row>
    <row r="645" spans="1:8">
      <c r="A645" s="626" t="str">
        <f t="shared" si="39"/>
        <v>ТЕХНОИМПОРТЕКСПОРТ АД</v>
      </c>
      <c r="B645" s="626" t="str">
        <f t="shared" si="40"/>
        <v>831121837</v>
      </c>
      <c r="C645" s="630">
        <f t="shared" si="41"/>
        <v>45930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6-Нетек.акт.'!J15</f>
        <v>92</v>
      </c>
    </row>
    <row r="646" spans="1:8">
      <c r="A646" s="626" t="str">
        <f t="shared" si="39"/>
        <v>ТЕХНОИМПОРТЕКСПОРТ АД</v>
      </c>
      <c r="B646" s="626" t="str">
        <f t="shared" si="40"/>
        <v>831121837</v>
      </c>
      <c r="C646" s="630">
        <f t="shared" si="41"/>
        <v>45930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6-Нетек.акт.'!J16</f>
        <v>48</v>
      </c>
    </row>
    <row r="647" spans="1:8">
      <c r="A647" s="626" t="str">
        <f t="shared" si="39"/>
        <v>ТЕХНОИМПОРТЕКСПОРТ АД</v>
      </c>
      <c r="B647" s="626" t="str">
        <f t="shared" si="40"/>
        <v>831121837</v>
      </c>
      <c r="C647" s="630">
        <f t="shared" si="41"/>
        <v>45930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6-Нетек.акт.'!J17</f>
        <v>0</v>
      </c>
    </row>
    <row r="648" spans="1:8">
      <c r="A648" s="626" t="str">
        <f t="shared" si="39"/>
        <v>ТЕХНОИМПОРТЕКСПОРТ АД</v>
      </c>
      <c r="B648" s="626" t="str">
        <f t="shared" si="40"/>
        <v>831121837</v>
      </c>
      <c r="C648" s="630">
        <f t="shared" si="41"/>
        <v>45930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6-Нетек.акт.'!J18</f>
        <v>0</v>
      </c>
    </row>
    <row r="649" spans="1:8">
      <c r="A649" s="626" t="str">
        <f t="shared" si="39"/>
        <v>ТЕХНОИМПОРТЕКСПОРТ АД</v>
      </c>
      <c r="B649" s="626" t="str">
        <f t="shared" si="40"/>
        <v>831121837</v>
      </c>
      <c r="C649" s="630">
        <f t="shared" si="41"/>
        <v>45930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6-Нетек.акт.'!J19</f>
        <v>142</v>
      </c>
    </row>
    <row r="650" spans="1:8">
      <c r="A650" s="626" t="str">
        <f t="shared" si="39"/>
        <v>ТЕХНОИМПОРТЕКСПОРТ АД</v>
      </c>
      <c r="B650" s="626" t="str">
        <f t="shared" si="40"/>
        <v>831121837</v>
      </c>
      <c r="C650" s="630">
        <f t="shared" si="41"/>
        <v>45930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6-Нетек.акт.'!J20</f>
        <v>39566</v>
      </c>
    </row>
    <row r="651" spans="1:8">
      <c r="A651" s="626" t="str">
        <f t="shared" si="39"/>
        <v>ТЕХНОИМПОРТЕКСПОРТ АД</v>
      </c>
      <c r="B651" s="626" t="str">
        <f t="shared" si="40"/>
        <v>831121837</v>
      </c>
      <c r="C651" s="630">
        <f t="shared" si="41"/>
        <v>45930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6-Нетек.акт.'!J22</f>
        <v>0</v>
      </c>
    </row>
    <row r="652" spans="1:8">
      <c r="A652" s="626" t="str">
        <f t="shared" si="39"/>
        <v>ТЕХНОИМПОРТЕКСПОРТ АД</v>
      </c>
      <c r="B652" s="626" t="str">
        <f t="shared" si="40"/>
        <v>831121837</v>
      </c>
      <c r="C652" s="630">
        <f t="shared" si="41"/>
        <v>45930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6-Нетек.акт.'!J24</f>
        <v>0</v>
      </c>
    </row>
    <row r="653" spans="1:8">
      <c r="A653" s="626" t="str">
        <f t="shared" ref="A653:A716" si="42">pdeName</f>
        <v>ТЕХНОИМПОРТЕКСПОРТ АД</v>
      </c>
      <c r="B653" s="626" t="str">
        <f t="shared" ref="B653:B716" si="43">pdeBulstat</f>
        <v>831121837</v>
      </c>
      <c r="C653" s="630">
        <f t="shared" ref="C653:C716" si="44">endDate</f>
        <v>45930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6-Нетек.акт.'!J25</f>
        <v>0</v>
      </c>
    </row>
    <row r="654" spans="1:8">
      <c r="A654" s="626" t="str">
        <f t="shared" si="42"/>
        <v>ТЕХНОИМПОРТЕКСПОРТ АД</v>
      </c>
      <c r="B654" s="626" t="str">
        <f t="shared" si="43"/>
        <v>831121837</v>
      </c>
      <c r="C654" s="630">
        <f t="shared" si="44"/>
        <v>45930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6-Нетек.акт.'!J26</f>
        <v>0</v>
      </c>
    </row>
    <row r="655" spans="1:8">
      <c r="A655" s="626" t="str">
        <f t="shared" si="42"/>
        <v>ТЕХНОИМПОРТЕКСПОРТ АД</v>
      </c>
      <c r="B655" s="626" t="str">
        <f t="shared" si="43"/>
        <v>831121837</v>
      </c>
      <c r="C655" s="630">
        <f t="shared" si="44"/>
        <v>45930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6-Нетек.акт.'!J27</f>
        <v>15</v>
      </c>
    </row>
    <row r="656" spans="1:8">
      <c r="A656" s="626" t="str">
        <f t="shared" si="42"/>
        <v>ТЕХНОИМПОРТЕКСПОРТ АД</v>
      </c>
      <c r="B656" s="626" t="str">
        <f t="shared" si="43"/>
        <v>831121837</v>
      </c>
      <c r="C656" s="630">
        <f t="shared" si="44"/>
        <v>45930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6-Нетек.акт.'!J28</f>
        <v>15</v>
      </c>
    </row>
    <row r="657" spans="1:8">
      <c r="A657" s="626" t="str">
        <f t="shared" si="42"/>
        <v>ТЕХНОИМПОРТЕКСПОРТ АД</v>
      </c>
      <c r="B657" s="626" t="str">
        <f t="shared" si="43"/>
        <v>831121837</v>
      </c>
      <c r="C657" s="630">
        <f t="shared" si="44"/>
        <v>45930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6-Нетек.акт.'!J30</f>
        <v>14397</v>
      </c>
    </row>
    <row r="658" spans="1:8">
      <c r="A658" s="626" t="str">
        <f t="shared" si="42"/>
        <v>ТЕХНОИМПОРТЕКСПОРТ АД</v>
      </c>
      <c r="B658" s="626" t="str">
        <f t="shared" si="43"/>
        <v>831121837</v>
      </c>
      <c r="C658" s="630">
        <f t="shared" si="44"/>
        <v>45930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6-Нетек.акт.'!J31</f>
        <v>0</v>
      </c>
    </row>
    <row r="659" spans="1:8">
      <c r="A659" s="626" t="str">
        <f t="shared" si="42"/>
        <v>ТЕХНОИМПОРТЕКСПОРТ АД</v>
      </c>
      <c r="B659" s="626" t="str">
        <f t="shared" si="43"/>
        <v>831121837</v>
      </c>
      <c r="C659" s="630">
        <f t="shared" si="44"/>
        <v>45930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6-Нетек.акт.'!J32</f>
        <v>0</v>
      </c>
    </row>
    <row r="660" spans="1:8">
      <c r="A660" s="626" t="str">
        <f t="shared" si="42"/>
        <v>ТЕХНОИМПОРТЕКСПОРТ АД</v>
      </c>
      <c r="B660" s="626" t="str">
        <f t="shared" si="43"/>
        <v>831121837</v>
      </c>
      <c r="C660" s="630">
        <f t="shared" si="44"/>
        <v>45930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6-Нетек.акт.'!J33</f>
        <v>0</v>
      </c>
    </row>
    <row r="661" spans="1:8">
      <c r="A661" s="626" t="str">
        <f t="shared" si="42"/>
        <v>ТЕХНОИМПОРТЕКСПОРТ АД</v>
      </c>
      <c r="B661" s="626" t="str">
        <f t="shared" si="43"/>
        <v>831121837</v>
      </c>
      <c r="C661" s="630">
        <f t="shared" si="44"/>
        <v>45930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6-Нетек.акт.'!J34</f>
        <v>14397</v>
      </c>
    </row>
    <row r="662" spans="1:8">
      <c r="A662" s="626" t="str">
        <f t="shared" si="42"/>
        <v>ТЕХНОИМПОРТЕКСПОРТ АД</v>
      </c>
      <c r="B662" s="626" t="str">
        <f t="shared" si="43"/>
        <v>831121837</v>
      </c>
      <c r="C662" s="630">
        <f t="shared" si="44"/>
        <v>45930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6-Нетек.акт.'!J35</f>
        <v>0</v>
      </c>
    </row>
    <row r="663" spans="1:8">
      <c r="A663" s="626" t="str">
        <f t="shared" si="42"/>
        <v>ТЕХНОИМПОРТЕКСПОРТ АД</v>
      </c>
      <c r="B663" s="626" t="str">
        <f t="shared" si="43"/>
        <v>831121837</v>
      </c>
      <c r="C663" s="630">
        <f t="shared" si="44"/>
        <v>45930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6-Нетек.акт.'!J36</f>
        <v>0</v>
      </c>
    </row>
    <row r="664" spans="1:8">
      <c r="A664" s="626" t="str">
        <f t="shared" si="42"/>
        <v>ТЕХНОИМПОРТЕКСПОРТ АД</v>
      </c>
      <c r="B664" s="626" t="str">
        <f t="shared" si="43"/>
        <v>831121837</v>
      </c>
      <c r="C664" s="630">
        <f t="shared" si="44"/>
        <v>45930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6-Нетек.акт.'!J37</f>
        <v>0</v>
      </c>
    </row>
    <row r="665" spans="1:8">
      <c r="A665" s="626" t="str">
        <f t="shared" si="42"/>
        <v>ТЕХНОИМПОРТЕКСПОРТ АД</v>
      </c>
      <c r="B665" s="626" t="str">
        <f t="shared" si="43"/>
        <v>831121837</v>
      </c>
      <c r="C665" s="630">
        <f t="shared" si="44"/>
        <v>45930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6-Нетек.акт.'!J38</f>
        <v>0</v>
      </c>
    </row>
    <row r="666" spans="1:8">
      <c r="A666" s="626" t="str">
        <f t="shared" si="42"/>
        <v>ТЕХНОИМПОРТЕКСПОРТ АД</v>
      </c>
      <c r="B666" s="626" t="str">
        <f t="shared" si="43"/>
        <v>831121837</v>
      </c>
      <c r="C666" s="630">
        <f t="shared" si="44"/>
        <v>45930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6-Нетек.акт.'!J39</f>
        <v>0</v>
      </c>
    </row>
    <row r="667" spans="1:8">
      <c r="A667" s="626" t="str">
        <f t="shared" si="42"/>
        <v>ТЕХНОИМПОРТЕКСПОРТ АД</v>
      </c>
      <c r="B667" s="626" t="str">
        <f t="shared" si="43"/>
        <v>831121837</v>
      </c>
      <c r="C667" s="630">
        <f t="shared" si="44"/>
        <v>45930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6-Нетек.акт.'!J40</f>
        <v>0</v>
      </c>
    </row>
    <row r="668" spans="1:8">
      <c r="A668" s="626" t="str">
        <f t="shared" si="42"/>
        <v>ТЕХНОИМПОРТЕКСПОРТ АД</v>
      </c>
      <c r="B668" s="626" t="str">
        <f t="shared" si="43"/>
        <v>831121837</v>
      </c>
      <c r="C668" s="630">
        <f t="shared" si="44"/>
        <v>45930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6-Нетек.акт.'!J41</f>
        <v>14397</v>
      </c>
    </row>
    <row r="669" spans="1:8">
      <c r="A669" s="626" t="str">
        <f t="shared" si="42"/>
        <v>ТЕХНОИМПОРТЕКСПОРТ АД</v>
      </c>
      <c r="B669" s="626" t="str">
        <f t="shared" si="43"/>
        <v>831121837</v>
      </c>
      <c r="C669" s="630">
        <f t="shared" si="44"/>
        <v>45930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6-Нетек.акт.'!J42</f>
        <v>0</v>
      </c>
    </row>
    <row r="670" spans="1:8">
      <c r="A670" s="626" t="str">
        <f t="shared" si="42"/>
        <v>ТЕХНОИМПОРТЕКСПОРТ АД</v>
      </c>
      <c r="B670" s="626" t="str">
        <f t="shared" si="43"/>
        <v>831121837</v>
      </c>
      <c r="C670" s="630">
        <f t="shared" si="44"/>
        <v>45930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6-Нетек.акт.'!J43</f>
        <v>54120</v>
      </c>
    </row>
    <row r="671" spans="1:8">
      <c r="A671" s="626" t="str">
        <f t="shared" si="42"/>
        <v>ТЕХНОИМПОРТЕКСПОРТ АД</v>
      </c>
      <c r="B671" s="626" t="str">
        <f t="shared" si="43"/>
        <v>831121837</v>
      </c>
      <c r="C671" s="630">
        <f t="shared" si="44"/>
        <v>45930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6-Нетек.акт.'!K11</f>
        <v>0</v>
      </c>
    </row>
    <row r="672" spans="1:8">
      <c r="A672" s="626" t="str">
        <f t="shared" si="42"/>
        <v>ТЕХНОИМПОРТЕКСПОРТ АД</v>
      </c>
      <c r="B672" s="626" t="str">
        <f t="shared" si="43"/>
        <v>831121837</v>
      </c>
      <c r="C672" s="630">
        <f t="shared" si="44"/>
        <v>45930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6-Нетек.акт.'!K12</f>
        <v>0</v>
      </c>
    </row>
    <row r="673" spans="1:8">
      <c r="A673" s="626" t="str">
        <f t="shared" si="42"/>
        <v>ТЕХНОИМПОРТЕКСПОРТ АД</v>
      </c>
      <c r="B673" s="626" t="str">
        <f t="shared" si="43"/>
        <v>831121837</v>
      </c>
      <c r="C673" s="630">
        <f t="shared" si="44"/>
        <v>45930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6-Нетек.акт.'!K13</f>
        <v>2</v>
      </c>
    </row>
    <row r="674" spans="1:8">
      <c r="A674" s="626" t="str">
        <f t="shared" si="42"/>
        <v>ТЕХНОИМПОРТЕКСПОРТ АД</v>
      </c>
      <c r="B674" s="626" t="str">
        <f t="shared" si="43"/>
        <v>831121837</v>
      </c>
      <c r="C674" s="630">
        <f t="shared" si="44"/>
        <v>45930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6-Нетек.акт.'!K14</f>
        <v>0</v>
      </c>
    </row>
    <row r="675" spans="1:8">
      <c r="A675" s="626" t="str">
        <f t="shared" si="42"/>
        <v>ТЕХНОИМПОРТЕКСПОРТ АД</v>
      </c>
      <c r="B675" s="626" t="str">
        <f t="shared" si="43"/>
        <v>831121837</v>
      </c>
      <c r="C675" s="630">
        <f t="shared" si="44"/>
        <v>45930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6-Нетек.акт.'!K15</f>
        <v>19</v>
      </c>
    </row>
    <row r="676" spans="1:8">
      <c r="A676" s="626" t="str">
        <f t="shared" si="42"/>
        <v>ТЕХНОИМПОРТЕКСПОРТ АД</v>
      </c>
      <c r="B676" s="626" t="str">
        <f t="shared" si="43"/>
        <v>831121837</v>
      </c>
      <c r="C676" s="630">
        <f t="shared" si="44"/>
        <v>45930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6-Нетек.акт.'!K16</f>
        <v>38</v>
      </c>
    </row>
    <row r="677" spans="1:8">
      <c r="A677" s="626" t="str">
        <f t="shared" si="42"/>
        <v>ТЕХНОИМПОРТЕКСПОРТ АД</v>
      </c>
      <c r="B677" s="626" t="str">
        <f t="shared" si="43"/>
        <v>831121837</v>
      </c>
      <c r="C677" s="630">
        <f t="shared" si="44"/>
        <v>45930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6-Нетек.акт.'!K17</f>
        <v>0</v>
      </c>
    </row>
    <row r="678" spans="1:8">
      <c r="A678" s="626" t="str">
        <f t="shared" si="42"/>
        <v>ТЕХНОИМПОРТЕКСПОРТ АД</v>
      </c>
      <c r="B678" s="626" t="str">
        <f t="shared" si="43"/>
        <v>831121837</v>
      </c>
      <c r="C678" s="630">
        <f t="shared" si="44"/>
        <v>45930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6-Нетек.акт.'!K18</f>
        <v>0</v>
      </c>
    </row>
    <row r="679" spans="1:8">
      <c r="A679" s="626" t="str">
        <f t="shared" si="42"/>
        <v>ТЕХНОИМПОРТЕКСПОРТ АД</v>
      </c>
      <c r="B679" s="626" t="str">
        <f t="shared" si="43"/>
        <v>831121837</v>
      </c>
      <c r="C679" s="630">
        <f t="shared" si="44"/>
        <v>45930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6-Нетек.акт.'!K19</f>
        <v>59</v>
      </c>
    </row>
    <row r="680" spans="1:8">
      <c r="A680" s="626" t="str">
        <f t="shared" si="42"/>
        <v>ТЕХНОИМПОРТЕКСПОРТ АД</v>
      </c>
      <c r="B680" s="626" t="str">
        <f t="shared" si="43"/>
        <v>831121837</v>
      </c>
      <c r="C680" s="630">
        <f t="shared" si="44"/>
        <v>45930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6-Нетек.акт.'!K20</f>
        <v>0</v>
      </c>
    </row>
    <row r="681" spans="1:8">
      <c r="A681" s="626" t="str">
        <f t="shared" si="42"/>
        <v>ТЕХНОИМПОРТЕКСПОРТ АД</v>
      </c>
      <c r="B681" s="626" t="str">
        <f t="shared" si="43"/>
        <v>831121837</v>
      </c>
      <c r="C681" s="630">
        <f t="shared" si="44"/>
        <v>45930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6-Нетек.акт.'!K22</f>
        <v>0</v>
      </c>
    </row>
    <row r="682" spans="1:8">
      <c r="A682" s="626" t="str">
        <f t="shared" si="42"/>
        <v>ТЕХНОИМПОРТЕКСПОРТ АД</v>
      </c>
      <c r="B682" s="626" t="str">
        <f t="shared" si="43"/>
        <v>831121837</v>
      </c>
      <c r="C682" s="630">
        <f t="shared" si="44"/>
        <v>45930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6-Нетек.акт.'!K24</f>
        <v>0</v>
      </c>
    </row>
    <row r="683" spans="1:8">
      <c r="A683" s="626" t="str">
        <f t="shared" si="42"/>
        <v>ТЕХНОИМПОРТЕКСПОРТ АД</v>
      </c>
      <c r="B683" s="626" t="str">
        <f t="shared" si="43"/>
        <v>831121837</v>
      </c>
      <c r="C683" s="630">
        <f t="shared" si="44"/>
        <v>45930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6-Нетек.акт.'!K25</f>
        <v>0</v>
      </c>
    </row>
    <row r="684" spans="1:8">
      <c r="A684" s="626" t="str">
        <f t="shared" si="42"/>
        <v>ТЕХНОИМПОРТЕКСПОРТ АД</v>
      </c>
      <c r="B684" s="626" t="str">
        <f t="shared" si="43"/>
        <v>831121837</v>
      </c>
      <c r="C684" s="630">
        <f t="shared" si="44"/>
        <v>45930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6-Нетек.акт.'!K26</f>
        <v>0</v>
      </c>
    </row>
    <row r="685" spans="1:8">
      <c r="A685" s="626" t="str">
        <f t="shared" si="42"/>
        <v>ТЕХНОИМПОРТЕКСПОРТ АД</v>
      </c>
      <c r="B685" s="626" t="str">
        <f t="shared" si="43"/>
        <v>831121837</v>
      </c>
      <c r="C685" s="630">
        <f t="shared" si="44"/>
        <v>45930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6-Нетек.акт.'!K27</f>
        <v>4</v>
      </c>
    </row>
    <row r="686" spans="1:8">
      <c r="A686" s="626" t="str">
        <f t="shared" si="42"/>
        <v>ТЕХНОИМПОРТЕКСПОРТ АД</v>
      </c>
      <c r="B686" s="626" t="str">
        <f t="shared" si="43"/>
        <v>831121837</v>
      </c>
      <c r="C686" s="630">
        <f t="shared" si="44"/>
        <v>45930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6-Нетек.акт.'!K28</f>
        <v>4</v>
      </c>
    </row>
    <row r="687" spans="1:8">
      <c r="A687" s="626" t="str">
        <f t="shared" si="42"/>
        <v>ТЕХНОИМПОРТЕКСПОРТ АД</v>
      </c>
      <c r="B687" s="626" t="str">
        <f t="shared" si="43"/>
        <v>831121837</v>
      </c>
      <c r="C687" s="630">
        <f t="shared" si="44"/>
        <v>45930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6-Нетек.акт.'!K30</f>
        <v>0</v>
      </c>
    </row>
    <row r="688" spans="1:8">
      <c r="A688" s="626" t="str">
        <f t="shared" si="42"/>
        <v>ТЕХНОИМПОРТЕКСПОРТ АД</v>
      </c>
      <c r="B688" s="626" t="str">
        <f t="shared" si="43"/>
        <v>831121837</v>
      </c>
      <c r="C688" s="630">
        <f t="shared" si="44"/>
        <v>45930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6-Нетек.акт.'!K31</f>
        <v>0</v>
      </c>
    </row>
    <row r="689" spans="1:8">
      <c r="A689" s="626" t="str">
        <f t="shared" si="42"/>
        <v>ТЕХНОИМПОРТЕКСПОРТ АД</v>
      </c>
      <c r="B689" s="626" t="str">
        <f t="shared" si="43"/>
        <v>831121837</v>
      </c>
      <c r="C689" s="630">
        <f t="shared" si="44"/>
        <v>45930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6-Нетек.акт.'!K32</f>
        <v>0</v>
      </c>
    </row>
    <row r="690" spans="1:8">
      <c r="A690" s="626" t="str">
        <f t="shared" si="42"/>
        <v>ТЕХНОИМПОРТЕКСПОРТ АД</v>
      </c>
      <c r="B690" s="626" t="str">
        <f t="shared" si="43"/>
        <v>831121837</v>
      </c>
      <c r="C690" s="630">
        <f t="shared" si="44"/>
        <v>45930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6-Нетек.акт.'!K33</f>
        <v>0</v>
      </c>
    </row>
    <row r="691" spans="1:8">
      <c r="A691" s="626" t="str">
        <f t="shared" si="42"/>
        <v>ТЕХНОИМПОРТЕКСПОРТ АД</v>
      </c>
      <c r="B691" s="626" t="str">
        <f t="shared" si="43"/>
        <v>831121837</v>
      </c>
      <c r="C691" s="630">
        <f t="shared" si="44"/>
        <v>45930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6-Нетек.акт.'!K34</f>
        <v>0</v>
      </c>
    </row>
    <row r="692" spans="1:8">
      <c r="A692" s="626" t="str">
        <f t="shared" si="42"/>
        <v>ТЕХНОИМПОРТЕКСПОРТ АД</v>
      </c>
      <c r="B692" s="626" t="str">
        <f t="shared" si="43"/>
        <v>831121837</v>
      </c>
      <c r="C692" s="630">
        <f t="shared" si="44"/>
        <v>45930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6-Нетек.акт.'!K35</f>
        <v>0</v>
      </c>
    </row>
    <row r="693" spans="1:8">
      <c r="A693" s="626" t="str">
        <f t="shared" si="42"/>
        <v>ТЕХНОИМПОРТЕКСПОРТ АД</v>
      </c>
      <c r="B693" s="626" t="str">
        <f t="shared" si="43"/>
        <v>831121837</v>
      </c>
      <c r="C693" s="630">
        <f t="shared" si="44"/>
        <v>45930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6-Нетек.акт.'!K36</f>
        <v>0</v>
      </c>
    </row>
    <row r="694" spans="1:8">
      <c r="A694" s="626" t="str">
        <f t="shared" si="42"/>
        <v>ТЕХНОИМПОРТЕКСПОРТ АД</v>
      </c>
      <c r="B694" s="626" t="str">
        <f t="shared" si="43"/>
        <v>831121837</v>
      </c>
      <c r="C694" s="630">
        <f t="shared" si="44"/>
        <v>45930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6-Нетек.акт.'!K37</f>
        <v>0</v>
      </c>
    </row>
    <row r="695" spans="1:8">
      <c r="A695" s="626" t="str">
        <f t="shared" si="42"/>
        <v>ТЕХНОИМПОРТЕКСПОРТ АД</v>
      </c>
      <c r="B695" s="626" t="str">
        <f t="shared" si="43"/>
        <v>831121837</v>
      </c>
      <c r="C695" s="630">
        <f t="shared" si="44"/>
        <v>45930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6-Нетек.акт.'!K38</f>
        <v>0</v>
      </c>
    </row>
    <row r="696" spans="1:8">
      <c r="A696" s="626" t="str">
        <f t="shared" si="42"/>
        <v>ТЕХНОИМПОРТЕКСПОРТ АД</v>
      </c>
      <c r="B696" s="626" t="str">
        <f t="shared" si="43"/>
        <v>831121837</v>
      </c>
      <c r="C696" s="630">
        <f t="shared" si="44"/>
        <v>45930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6-Нетек.акт.'!K39</f>
        <v>0</v>
      </c>
    </row>
    <row r="697" spans="1:8">
      <c r="A697" s="626" t="str">
        <f t="shared" si="42"/>
        <v>ТЕХНОИМПОРТЕКСПОРТ АД</v>
      </c>
      <c r="B697" s="626" t="str">
        <f t="shared" si="43"/>
        <v>831121837</v>
      </c>
      <c r="C697" s="630">
        <f t="shared" si="44"/>
        <v>45930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6-Нетек.акт.'!K40</f>
        <v>0</v>
      </c>
    </row>
    <row r="698" spans="1:8">
      <c r="A698" s="626" t="str">
        <f t="shared" si="42"/>
        <v>ТЕХНОИМПОРТЕКСПОРТ АД</v>
      </c>
      <c r="B698" s="626" t="str">
        <f t="shared" si="43"/>
        <v>831121837</v>
      </c>
      <c r="C698" s="630">
        <f t="shared" si="44"/>
        <v>45930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6-Нетек.акт.'!K41</f>
        <v>0</v>
      </c>
    </row>
    <row r="699" spans="1:8">
      <c r="A699" s="626" t="str">
        <f t="shared" si="42"/>
        <v>ТЕХНОИМПОРТЕКСПОРТ АД</v>
      </c>
      <c r="B699" s="626" t="str">
        <f t="shared" si="43"/>
        <v>831121837</v>
      </c>
      <c r="C699" s="630">
        <f t="shared" si="44"/>
        <v>45930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6-Нетек.акт.'!K42</f>
        <v>0</v>
      </c>
    </row>
    <row r="700" spans="1:8">
      <c r="A700" s="626" t="str">
        <f t="shared" si="42"/>
        <v>ТЕХНОИМПОРТЕКСПОРТ АД</v>
      </c>
      <c r="B700" s="626" t="str">
        <f t="shared" si="43"/>
        <v>831121837</v>
      </c>
      <c r="C700" s="630">
        <f t="shared" si="44"/>
        <v>45930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6-Нетек.акт.'!K43</f>
        <v>63</v>
      </c>
    </row>
    <row r="701" spans="1:8">
      <c r="A701" s="626" t="str">
        <f t="shared" si="42"/>
        <v>ТЕХНОИМПОРТЕКСПОРТ АД</v>
      </c>
      <c r="B701" s="626" t="str">
        <f t="shared" si="43"/>
        <v>831121837</v>
      </c>
      <c r="C701" s="630">
        <f t="shared" si="44"/>
        <v>45930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6-Нетек.акт.'!L11</f>
        <v>0</v>
      </c>
    </row>
    <row r="702" spans="1:8">
      <c r="A702" s="626" t="str">
        <f t="shared" si="42"/>
        <v>ТЕХНОИМПОРТЕКСПОРТ АД</v>
      </c>
      <c r="B702" s="626" t="str">
        <f t="shared" si="43"/>
        <v>831121837</v>
      </c>
      <c r="C702" s="630">
        <f t="shared" si="44"/>
        <v>45930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6-Нетек.акт.'!L12</f>
        <v>0</v>
      </c>
    </row>
    <row r="703" spans="1:8">
      <c r="A703" s="626" t="str">
        <f t="shared" si="42"/>
        <v>ТЕХНОИМПОРТЕКСПОРТ АД</v>
      </c>
      <c r="B703" s="626" t="str">
        <f t="shared" si="43"/>
        <v>831121837</v>
      </c>
      <c r="C703" s="630">
        <f t="shared" si="44"/>
        <v>45930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6-Нетек.акт.'!L13</f>
        <v>0</v>
      </c>
    </row>
    <row r="704" spans="1:8">
      <c r="A704" s="626" t="str">
        <f t="shared" si="42"/>
        <v>ТЕХНОИМПОРТЕКСПОРТ АД</v>
      </c>
      <c r="B704" s="626" t="str">
        <f t="shared" si="43"/>
        <v>831121837</v>
      </c>
      <c r="C704" s="630">
        <f t="shared" si="44"/>
        <v>45930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6-Нетек.акт.'!L14</f>
        <v>0</v>
      </c>
    </row>
    <row r="705" spans="1:8">
      <c r="A705" s="626" t="str">
        <f t="shared" si="42"/>
        <v>ТЕХНОИМПОРТЕКСПОРТ АД</v>
      </c>
      <c r="B705" s="626" t="str">
        <f t="shared" si="43"/>
        <v>831121837</v>
      </c>
      <c r="C705" s="630">
        <f t="shared" si="44"/>
        <v>45930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6-Нетек.акт.'!L15</f>
        <v>13</v>
      </c>
    </row>
    <row r="706" spans="1:8">
      <c r="A706" s="626" t="str">
        <f t="shared" si="42"/>
        <v>ТЕХНОИМПОРТЕКСПОРТ АД</v>
      </c>
      <c r="B706" s="626" t="str">
        <f t="shared" si="43"/>
        <v>831121837</v>
      </c>
      <c r="C706" s="630">
        <f t="shared" si="44"/>
        <v>45930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6-Нетек.акт.'!L16</f>
        <v>4</v>
      </c>
    </row>
    <row r="707" spans="1:8">
      <c r="A707" s="626" t="str">
        <f t="shared" si="42"/>
        <v>ТЕХНОИМПОРТЕКСПОРТ АД</v>
      </c>
      <c r="B707" s="626" t="str">
        <f t="shared" si="43"/>
        <v>831121837</v>
      </c>
      <c r="C707" s="630">
        <f t="shared" si="44"/>
        <v>45930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6-Нетек.акт.'!L17</f>
        <v>0</v>
      </c>
    </row>
    <row r="708" spans="1:8">
      <c r="A708" s="626" t="str">
        <f t="shared" si="42"/>
        <v>ТЕХНОИМПОРТЕКСПОРТ АД</v>
      </c>
      <c r="B708" s="626" t="str">
        <f t="shared" si="43"/>
        <v>831121837</v>
      </c>
      <c r="C708" s="630">
        <f t="shared" si="44"/>
        <v>45930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6-Нетек.акт.'!L18</f>
        <v>0</v>
      </c>
    </row>
    <row r="709" spans="1:8">
      <c r="A709" s="626" t="str">
        <f t="shared" si="42"/>
        <v>ТЕХНОИМПОРТЕКСПОРТ АД</v>
      </c>
      <c r="B709" s="626" t="str">
        <f t="shared" si="43"/>
        <v>831121837</v>
      </c>
      <c r="C709" s="630">
        <f t="shared" si="44"/>
        <v>45930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6-Нетек.акт.'!L19</f>
        <v>17</v>
      </c>
    </row>
    <row r="710" spans="1:8">
      <c r="A710" s="626" t="str">
        <f t="shared" si="42"/>
        <v>ТЕХНОИМПОРТЕКСПОРТ АД</v>
      </c>
      <c r="B710" s="626" t="str">
        <f t="shared" si="43"/>
        <v>831121837</v>
      </c>
      <c r="C710" s="630">
        <f t="shared" si="44"/>
        <v>45930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6-Нетек.акт.'!L20</f>
        <v>0</v>
      </c>
    </row>
    <row r="711" spans="1:8">
      <c r="A711" s="626" t="str">
        <f t="shared" si="42"/>
        <v>ТЕХНОИМПОРТЕКСПОРТ АД</v>
      </c>
      <c r="B711" s="626" t="str">
        <f t="shared" si="43"/>
        <v>831121837</v>
      </c>
      <c r="C711" s="630">
        <f t="shared" si="44"/>
        <v>45930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6-Нетек.акт.'!L22</f>
        <v>0</v>
      </c>
    </row>
    <row r="712" spans="1:8">
      <c r="A712" s="626" t="str">
        <f t="shared" si="42"/>
        <v>ТЕХНОИМПОРТЕКСПОРТ АД</v>
      </c>
      <c r="B712" s="626" t="str">
        <f t="shared" si="43"/>
        <v>831121837</v>
      </c>
      <c r="C712" s="630">
        <f t="shared" si="44"/>
        <v>45930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6-Нетек.акт.'!L24</f>
        <v>0</v>
      </c>
    </row>
    <row r="713" spans="1:8">
      <c r="A713" s="626" t="str">
        <f t="shared" si="42"/>
        <v>ТЕХНОИМПОРТЕКСПОРТ АД</v>
      </c>
      <c r="B713" s="626" t="str">
        <f t="shared" si="43"/>
        <v>831121837</v>
      </c>
      <c r="C713" s="630">
        <f t="shared" si="44"/>
        <v>45930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6-Нетек.акт.'!L25</f>
        <v>0</v>
      </c>
    </row>
    <row r="714" spans="1:8">
      <c r="A714" s="626" t="str">
        <f t="shared" si="42"/>
        <v>ТЕХНОИМПОРТЕКСПОРТ АД</v>
      </c>
      <c r="B714" s="626" t="str">
        <f t="shared" si="43"/>
        <v>831121837</v>
      </c>
      <c r="C714" s="630">
        <f t="shared" si="44"/>
        <v>45930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6-Нетек.акт.'!L26</f>
        <v>0</v>
      </c>
    </row>
    <row r="715" spans="1:8">
      <c r="A715" s="626" t="str">
        <f t="shared" si="42"/>
        <v>ТЕХНОИМПОРТЕКСПОРТ АД</v>
      </c>
      <c r="B715" s="626" t="str">
        <f t="shared" si="43"/>
        <v>831121837</v>
      </c>
      <c r="C715" s="630">
        <f t="shared" si="44"/>
        <v>45930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6-Нетек.акт.'!L27</f>
        <v>3</v>
      </c>
    </row>
    <row r="716" spans="1:8">
      <c r="A716" s="626" t="str">
        <f t="shared" si="42"/>
        <v>ТЕХНОИМПОРТЕКСПОРТ АД</v>
      </c>
      <c r="B716" s="626" t="str">
        <f t="shared" si="43"/>
        <v>831121837</v>
      </c>
      <c r="C716" s="630">
        <f t="shared" si="44"/>
        <v>45930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6-Нетек.акт.'!L28</f>
        <v>3</v>
      </c>
    </row>
    <row r="717" spans="1:8">
      <c r="A717" s="626" t="str">
        <f t="shared" ref="A717:A780" si="45">pdeName</f>
        <v>ТЕХНОИМПОРТЕКСПОРТ АД</v>
      </c>
      <c r="B717" s="626" t="str">
        <f t="shared" ref="B717:B780" si="46">pdeBulstat</f>
        <v>831121837</v>
      </c>
      <c r="C717" s="630">
        <f t="shared" ref="C717:C780" si="47">endDate</f>
        <v>45930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6-Нетек.акт.'!L30</f>
        <v>0</v>
      </c>
    </row>
    <row r="718" spans="1:8">
      <c r="A718" s="626" t="str">
        <f t="shared" si="45"/>
        <v>ТЕХНОИМПОРТЕКСПОРТ АД</v>
      </c>
      <c r="B718" s="626" t="str">
        <f t="shared" si="46"/>
        <v>831121837</v>
      </c>
      <c r="C718" s="630">
        <f t="shared" si="47"/>
        <v>45930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6-Нетек.акт.'!L31</f>
        <v>0</v>
      </c>
    </row>
    <row r="719" spans="1:8">
      <c r="A719" s="626" t="str">
        <f t="shared" si="45"/>
        <v>ТЕХНОИМПОРТЕКСПОРТ АД</v>
      </c>
      <c r="B719" s="626" t="str">
        <f t="shared" si="46"/>
        <v>831121837</v>
      </c>
      <c r="C719" s="630">
        <f t="shared" si="47"/>
        <v>45930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6-Нетек.акт.'!L32</f>
        <v>0</v>
      </c>
    </row>
    <row r="720" spans="1:8">
      <c r="A720" s="626" t="str">
        <f t="shared" si="45"/>
        <v>ТЕХНОИМПОРТЕКСПОРТ АД</v>
      </c>
      <c r="B720" s="626" t="str">
        <f t="shared" si="46"/>
        <v>831121837</v>
      </c>
      <c r="C720" s="630">
        <f t="shared" si="47"/>
        <v>45930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6-Нетек.акт.'!L33</f>
        <v>0</v>
      </c>
    </row>
    <row r="721" spans="1:8">
      <c r="A721" s="626" t="str">
        <f t="shared" si="45"/>
        <v>ТЕХНОИМПОРТЕКСПОРТ АД</v>
      </c>
      <c r="B721" s="626" t="str">
        <f t="shared" si="46"/>
        <v>831121837</v>
      </c>
      <c r="C721" s="630">
        <f t="shared" si="47"/>
        <v>45930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6-Нетек.акт.'!L34</f>
        <v>0</v>
      </c>
    </row>
    <row r="722" spans="1:8">
      <c r="A722" s="626" t="str">
        <f t="shared" si="45"/>
        <v>ТЕХНОИМПОРТЕКСПОРТ АД</v>
      </c>
      <c r="B722" s="626" t="str">
        <f t="shared" si="46"/>
        <v>831121837</v>
      </c>
      <c r="C722" s="630">
        <f t="shared" si="47"/>
        <v>45930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6-Нетек.акт.'!L35</f>
        <v>0</v>
      </c>
    </row>
    <row r="723" spans="1:8">
      <c r="A723" s="626" t="str">
        <f t="shared" si="45"/>
        <v>ТЕХНОИМПОРТЕКСПОРТ АД</v>
      </c>
      <c r="B723" s="626" t="str">
        <f t="shared" si="46"/>
        <v>831121837</v>
      </c>
      <c r="C723" s="630">
        <f t="shared" si="47"/>
        <v>45930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6-Нетек.акт.'!L36</f>
        <v>0</v>
      </c>
    </row>
    <row r="724" spans="1:8">
      <c r="A724" s="626" t="str">
        <f t="shared" si="45"/>
        <v>ТЕХНОИМПОРТЕКСПОРТ АД</v>
      </c>
      <c r="B724" s="626" t="str">
        <f t="shared" si="46"/>
        <v>831121837</v>
      </c>
      <c r="C724" s="630">
        <f t="shared" si="47"/>
        <v>45930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6-Нетек.акт.'!L37</f>
        <v>0</v>
      </c>
    </row>
    <row r="725" spans="1:8">
      <c r="A725" s="626" t="str">
        <f t="shared" si="45"/>
        <v>ТЕХНОИМПОРТЕКСПОРТ АД</v>
      </c>
      <c r="B725" s="626" t="str">
        <f t="shared" si="46"/>
        <v>831121837</v>
      </c>
      <c r="C725" s="630">
        <f t="shared" si="47"/>
        <v>45930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6-Нетек.акт.'!L38</f>
        <v>0</v>
      </c>
    </row>
    <row r="726" spans="1:8">
      <c r="A726" s="626" t="str">
        <f t="shared" si="45"/>
        <v>ТЕХНОИМПОРТЕКСПОРТ АД</v>
      </c>
      <c r="B726" s="626" t="str">
        <f t="shared" si="46"/>
        <v>831121837</v>
      </c>
      <c r="C726" s="630">
        <f t="shared" si="47"/>
        <v>45930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6-Нетек.акт.'!L39</f>
        <v>0</v>
      </c>
    </row>
    <row r="727" spans="1:8">
      <c r="A727" s="626" t="str">
        <f t="shared" si="45"/>
        <v>ТЕХНОИМПОРТЕКСПОРТ АД</v>
      </c>
      <c r="B727" s="626" t="str">
        <f t="shared" si="46"/>
        <v>831121837</v>
      </c>
      <c r="C727" s="630">
        <f t="shared" si="47"/>
        <v>45930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6-Нетек.акт.'!L40</f>
        <v>0</v>
      </c>
    </row>
    <row r="728" spans="1:8">
      <c r="A728" s="626" t="str">
        <f t="shared" si="45"/>
        <v>ТЕХНОИМПОРТЕКСПОРТ АД</v>
      </c>
      <c r="B728" s="626" t="str">
        <f t="shared" si="46"/>
        <v>831121837</v>
      </c>
      <c r="C728" s="630">
        <f t="shared" si="47"/>
        <v>45930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6-Нетек.акт.'!L41</f>
        <v>0</v>
      </c>
    </row>
    <row r="729" spans="1:8">
      <c r="A729" s="626" t="str">
        <f t="shared" si="45"/>
        <v>ТЕХНОИМПОРТЕКСПОРТ АД</v>
      </c>
      <c r="B729" s="626" t="str">
        <f t="shared" si="46"/>
        <v>831121837</v>
      </c>
      <c r="C729" s="630">
        <f t="shared" si="47"/>
        <v>45930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6-Нетек.акт.'!L42</f>
        <v>0</v>
      </c>
    </row>
    <row r="730" spans="1:8">
      <c r="A730" s="626" t="str">
        <f t="shared" si="45"/>
        <v>ТЕХНОИМПОРТЕКСПОРТ АД</v>
      </c>
      <c r="B730" s="626" t="str">
        <f t="shared" si="46"/>
        <v>831121837</v>
      </c>
      <c r="C730" s="630">
        <f t="shared" si="47"/>
        <v>45930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6-Нетек.акт.'!L43</f>
        <v>20</v>
      </c>
    </row>
    <row r="731" spans="1:8">
      <c r="A731" s="626" t="str">
        <f t="shared" si="45"/>
        <v>ТЕХНОИМПОРТЕКСПОРТ АД</v>
      </c>
      <c r="B731" s="626" t="str">
        <f t="shared" si="46"/>
        <v>831121837</v>
      </c>
      <c r="C731" s="630">
        <f t="shared" si="47"/>
        <v>45930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6-Нетек.акт.'!M11</f>
        <v>0</v>
      </c>
    </row>
    <row r="732" spans="1:8">
      <c r="A732" s="626" t="str">
        <f t="shared" si="45"/>
        <v>ТЕХНОИМПОРТЕКСПОРТ АД</v>
      </c>
      <c r="B732" s="626" t="str">
        <f t="shared" si="46"/>
        <v>831121837</v>
      </c>
      <c r="C732" s="630">
        <f t="shared" si="47"/>
        <v>45930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6-Нетек.акт.'!M12</f>
        <v>0</v>
      </c>
    </row>
    <row r="733" spans="1:8">
      <c r="A733" s="626" t="str">
        <f t="shared" si="45"/>
        <v>ТЕХНОИМПОРТЕКСПОРТ АД</v>
      </c>
      <c r="B733" s="626" t="str">
        <f t="shared" si="46"/>
        <v>831121837</v>
      </c>
      <c r="C733" s="630">
        <f t="shared" si="47"/>
        <v>45930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6-Нетек.акт.'!M13</f>
        <v>0</v>
      </c>
    </row>
    <row r="734" spans="1:8">
      <c r="A734" s="626" t="str">
        <f t="shared" si="45"/>
        <v>ТЕХНОИМПОРТЕКСПОРТ АД</v>
      </c>
      <c r="B734" s="626" t="str">
        <f t="shared" si="46"/>
        <v>831121837</v>
      </c>
      <c r="C734" s="630">
        <f t="shared" si="47"/>
        <v>45930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6-Нетек.акт.'!M14</f>
        <v>0</v>
      </c>
    </row>
    <row r="735" spans="1:8">
      <c r="A735" s="626" t="str">
        <f t="shared" si="45"/>
        <v>ТЕХНОИМПОРТЕКСПОРТ АД</v>
      </c>
      <c r="B735" s="626" t="str">
        <f t="shared" si="46"/>
        <v>831121837</v>
      </c>
      <c r="C735" s="630">
        <f t="shared" si="47"/>
        <v>45930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6-Нетек.акт.'!M15</f>
        <v>0</v>
      </c>
    </row>
    <row r="736" spans="1:8">
      <c r="A736" s="626" t="str">
        <f t="shared" si="45"/>
        <v>ТЕХНОИМПОРТЕКСПОРТ АД</v>
      </c>
      <c r="B736" s="626" t="str">
        <f t="shared" si="46"/>
        <v>831121837</v>
      </c>
      <c r="C736" s="630">
        <f t="shared" si="47"/>
        <v>45930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6-Нетек.акт.'!M16</f>
        <v>3</v>
      </c>
    </row>
    <row r="737" spans="1:8">
      <c r="A737" s="626" t="str">
        <f t="shared" si="45"/>
        <v>ТЕХНОИМПОРТЕКСПОРТ АД</v>
      </c>
      <c r="B737" s="626" t="str">
        <f t="shared" si="46"/>
        <v>831121837</v>
      </c>
      <c r="C737" s="630">
        <f t="shared" si="47"/>
        <v>45930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6-Нетек.акт.'!M17</f>
        <v>0</v>
      </c>
    </row>
    <row r="738" spans="1:8">
      <c r="A738" s="626" t="str">
        <f t="shared" si="45"/>
        <v>ТЕХНОИМПОРТЕКСПОРТ АД</v>
      </c>
      <c r="B738" s="626" t="str">
        <f t="shared" si="46"/>
        <v>831121837</v>
      </c>
      <c r="C738" s="630">
        <f t="shared" si="47"/>
        <v>45930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6-Нетек.акт.'!M18</f>
        <v>0</v>
      </c>
    </row>
    <row r="739" spans="1:8">
      <c r="A739" s="626" t="str">
        <f t="shared" si="45"/>
        <v>ТЕХНОИМПОРТЕКСПОРТ АД</v>
      </c>
      <c r="B739" s="626" t="str">
        <f t="shared" si="46"/>
        <v>831121837</v>
      </c>
      <c r="C739" s="630">
        <f t="shared" si="47"/>
        <v>45930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6-Нетек.акт.'!M19</f>
        <v>3</v>
      </c>
    </row>
    <row r="740" spans="1:8">
      <c r="A740" s="626" t="str">
        <f t="shared" si="45"/>
        <v>ТЕХНОИМПОРТЕКСПОРТ АД</v>
      </c>
      <c r="B740" s="626" t="str">
        <f t="shared" si="46"/>
        <v>831121837</v>
      </c>
      <c r="C740" s="630">
        <f t="shared" si="47"/>
        <v>45930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6-Нетек.акт.'!M20</f>
        <v>0</v>
      </c>
    </row>
    <row r="741" spans="1:8">
      <c r="A741" s="626" t="str">
        <f t="shared" si="45"/>
        <v>ТЕХНОИМПОРТЕКСПОРТ АД</v>
      </c>
      <c r="B741" s="626" t="str">
        <f t="shared" si="46"/>
        <v>831121837</v>
      </c>
      <c r="C741" s="630">
        <f t="shared" si="47"/>
        <v>45930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6-Нетек.акт.'!M22</f>
        <v>0</v>
      </c>
    </row>
    <row r="742" spans="1:8">
      <c r="A742" s="626" t="str">
        <f t="shared" si="45"/>
        <v>ТЕХНОИМПОРТЕКСПОРТ АД</v>
      </c>
      <c r="B742" s="626" t="str">
        <f t="shared" si="46"/>
        <v>831121837</v>
      </c>
      <c r="C742" s="630">
        <f t="shared" si="47"/>
        <v>45930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6-Нетек.акт.'!M24</f>
        <v>0</v>
      </c>
    </row>
    <row r="743" spans="1:8">
      <c r="A743" s="626" t="str">
        <f t="shared" si="45"/>
        <v>ТЕХНОИМПОРТЕКСПОРТ АД</v>
      </c>
      <c r="B743" s="626" t="str">
        <f t="shared" si="46"/>
        <v>831121837</v>
      </c>
      <c r="C743" s="630">
        <f t="shared" si="47"/>
        <v>45930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6-Нетек.акт.'!M25</f>
        <v>0</v>
      </c>
    </row>
    <row r="744" spans="1:8">
      <c r="A744" s="626" t="str">
        <f t="shared" si="45"/>
        <v>ТЕХНОИМПОРТЕКСПОРТ АД</v>
      </c>
      <c r="B744" s="626" t="str">
        <f t="shared" si="46"/>
        <v>831121837</v>
      </c>
      <c r="C744" s="630">
        <f t="shared" si="47"/>
        <v>45930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6-Нетек.акт.'!M26</f>
        <v>0</v>
      </c>
    </row>
    <row r="745" spans="1:8">
      <c r="A745" s="626" t="str">
        <f t="shared" si="45"/>
        <v>ТЕХНОИМПОРТЕКСПОРТ АД</v>
      </c>
      <c r="B745" s="626" t="str">
        <f t="shared" si="46"/>
        <v>831121837</v>
      </c>
      <c r="C745" s="630">
        <f t="shared" si="47"/>
        <v>45930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6-Нетек.акт.'!M27</f>
        <v>0</v>
      </c>
    </row>
    <row r="746" spans="1:8">
      <c r="A746" s="626" t="str">
        <f t="shared" si="45"/>
        <v>ТЕХНОИМПОРТЕКСПОРТ АД</v>
      </c>
      <c r="B746" s="626" t="str">
        <f t="shared" si="46"/>
        <v>831121837</v>
      </c>
      <c r="C746" s="630">
        <f t="shared" si="47"/>
        <v>45930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6-Нетек.акт.'!M28</f>
        <v>0</v>
      </c>
    </row>
    <row r="747" spans="1:8">
      <c r="A747" s="626" t="str">
        <f t="shared" si="45"/>
        <v>ТЕХНОИМПОРТЕКСПОРТ АД</v>
      </c>
      <c r="B747" s="626" t="str">
        <f t="shared" si="46"/>
        <v>831121837</v>
      </c>
      <c r="C747" s="630">
        <f t="shared" si="47"/>
        <v>45930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6-Нетек.акт.'!M30</f>
        <v>0</v>
      </c>
    </row>
    <row r="748" spans="1:8">
      <c r="A748" s="626" t="str">
        <f t="shared" si="45"/>
        <v>ТЕХНОИМПОРТЕКСПОРТ АД</v>
      </c>
      <c r="B748" s="626" t="str">
        <f t="shared" si="46"/>
        <v>831121837</v>
      </c>
      <c r="C748" s="630">
        <f t="shared" si="47"/>
        <v>45930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6-Нетек.акт.'!M31</f>
        <v>0</v>
      </c>
    </row>
    <row r="749" spans="1:8">
      <c r="A749" s="626" t="str">
        <f t="shared" si="45"/>
        <v>ТЕХНОИМПОРТЕКСПОРТ АД</v>
      </c>
      <c r="B749" s="626" t="str">
        <f t="shared" si="46"/>
        <v>831121837</v>
      </c>
      <c r="C749" s="630">
        <f t="shared" si="47"/>
        <v>45930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6-Нетек.акт.'!M32</f>
        <v>0</v>
      </c>
    </row>
    <row r="750" spans="1:8">
      <c r="A750" s="626" t="str">
        <f t="shared" si="45"/>
        <v>ТЕХНОИМПОРТЕКСПОРТ АД</v>
      </c>
      <c r="B750" s="626" t="str">
        <f t="shared" si="46"/>
        <v>831121837</v>
      </c>
      <c r="C750" s="630">
        <f t="shared" si="47"/>
        <v>45930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6-Нетек.акт.'!M33</f>
        <v>0</v>
      </c>
    </row>
    <row r="751" spans="1:8">
      <c r="A751" s="626" t="str">
        <f t="shared" si="45"/>
        <v>ТЕХНОИМПОРТЕКСПОРТ АД</v>
      </c>
      <c r="B751" s="626" t="str">
        <f t="shared" si="46"/>
        <v>831121837</v>
      </c>
      <c r="C751" s="630">
        <f t="shared" si="47"/>
        <v>45930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6-Нетек.акт.'!M34</f>
        <v>0</v>
      </c>
    </row>
    <row r="752" spans="1:8">
      <c r="A752" s="626" t="str">
        <f t="shared" si="45"/>
        <v>ТЕХНОИМПОРТЕКСПОРТ АД</v>
      </c>
      <c r="B752" s="626" t="str">
        <f t="shared" si="46"/>
        <v>831121837</v>
      </c>
      <c r="C752" s="630">
        <f t="shared" si="47"/>
        <v>45930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6-Нетек.акт.'!M35</f>
        <v>0</v>
      </c>
    </row>
    <row r="753" spans="1:8">
      <c r="A753" s="626" t="str">
        <f t="shared" si="45"/>
        <v>ТЕХНОИМПОРТЕКСПОРТ АД</v>
      </c>
      <c r="B753" s="626" t="str">
        <f t="shared" si="46"/>
        <v>831121837</v>
      </c>
      <c r="C753" s="630">
        <f t="shared" si="47"/>
        <v>45930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6-Нетек.акт.'!M36</f>
        <v>0</v>
      </c>
    </row>
    <row r="754" spans="1:8">
      <c r="A754" s="626" t="str">
        <f t="shared" si="45"/>
        <v>ТЕХНОИМПОРТЕКСПОРТ АД</v>
      </c>
      <c r="B754" s="626" t="str">
        <f t="shared" si="46"/>
        <v>831121837</v>
      </c>
      <c r="C754" s="630">
        <f t="shared" si="47"/>
        <v>45930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6-Нетек.акт.'!M37</f>
        <v>0</v>
      </c>
    </row>
    <row r="755" spans="1:8">
      <c r="A755" s="626" t="str">
        <f t="shared" si="45"/>
        <v>ТЕХНОИМПОРТЕКСПОРТ АД</v>
      </c>
      <c r="B755" s="626" t="str">
        <f t="shared" si="46"/>
        <v>831121837</v>
      </c>
      <c r="C755" s="630">
        <f t="shared" si="47"/>
        <v>45930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6-Нетек.акт.'!M38</f>
        <v>0</v>
      </c>
    </row>
    <row r="756" spans="1:8">
      <c r="A756" s="626" t="str">
        <f t="shared" si="45"/>
        <v>ТЕХНОИМПОРТЕКСПОРТ АД</v>
      </c>
      <c r="B756" s="626" t="str">
        <f t="shared" si="46"/>
        <v>831121837</v>
      </c>
      <c r="C756" s="630">
        <f t="shared" si="47"/>
        <v>45930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6-Нетек.акт.'!M39</f>
        <v>0</v>
      </c>
    </row>
    <row r="757" spans="1:8">
      <c r="A757" s="626" t="str">
        <f t="shared" si="45"/>
        <v>ТЕХНОИМПОРТЕКСПОРТ АД</v>
      </c>
      <c r="B757" s="626" t="str">
        <f t="shared" si="46"/>
        <v>831121837</v>
      </c>
      <c r="C757" s="630">
        <f t="shared" si="47"/>
        <v>45930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6-Нетек.акт.'!M40</f>
        <v>0</v>
      </c>
    </row>
    <row r="758" spans="1:8">
      <c r="A758" s="626" t="str">
        <f t="shared" si="45"/>
        <v>ТЕХНОИМПОРТЕКСПОРТ АД</v>
      </c>
      <c r="B758" s="626" t="str">
        <f t="shared" si="46"/>
        <v>831121837</v>
      </c>
      <c r="C758" s="630">
        <f t="shared" si="47"/>
        <v>45930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6-Нетек.акт.'!M41</f>
        <v>0</v>
      </c>
    </row>
    <row r="759" spans="1:8">
      <c r="A759" s="626" t="str">
        <f t="shared" si="45"/>
        <v>ТЕХНОИМПОРТЕКСПОРТ АД</v>
      </c>
      <c r="B759" s="626" t="str">
        <f t="shared" si="46"/>
        <v>831121837</v>
      </c>
      <c r="C759" s="630">
        <f t="shared" si="47"/>
        <v>45930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6-Нетек.акт.'!M42</f>
        <v>0</v>
      </c>
    </row>
    <row r="760" spans="1:8">
      <c r="A760" s="626" t="str">
        <f t="shared" si="45"/>
        <v>ТЕХНОИМПОРТЕКСПОРТ АД</v>
      </c>
      <c r="B760" s="626" t="str">
        <f t="shared" si="46"/>
        <v>831121837</v>
      </c>
      <c r="C760" s="630">
        <f t="shared" si="47"/>
        <v>45930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6-Нетек.акт.'!M43</f>
        <v>3</v>
      </c>
    </row>
    <row r="761" spans="1:8">
      <c r="A761" s="626" t="str">
        <f t="shared" si="45"/>
        <v>ТЕХНОИМПОРТЕКСПОРТ АД</v>
      </c>
      <c r="B761" s="626" t="str">
        <f t="shared" si="46"/>
        <v>831121837</v>
      </c>
      <c r="C761" s="630">
        <f t="shared" si="47"/>
        <v>45930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6-Нетек.акт.'!N11</f>
        <v>0</v>
      </c>
    </row>
    <row r="762" spans="1:8">
      <c r="A762" s="626" t="str">
        <f t="shared" si="45"/>
        <v>ТЕХНОИМПОРТЕКСПОРТ АД</v>
      </c>
      <c r="B762" s="626" t="str">
        <f t="shared" si="46"/>
        <v>831121837</v>
      </c>
      <c r="C762" s="630">
        <f t="shared" si="47"/>
        <v>45930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6-Нетек.акт.'!N12</f>
        <v>0</v>
      </c>
    </row>
    <row r="763" spans="1:8">
      <c r="A763" s="626" t="str">
        <f t="shared" si="45"/>
        <v>ТЕХНОИМПОРТЕКСПОРТ АД</v>
      </c>
      <c r="B763" s="626" t="str">
        <f t="shared" si="46"/>
        <v>831121837</v>
      </c>
      <c r="C763" s="630">
        <f t="shared" si="47"/>
        <v>45930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6-Нетек.акт.'!N13</f>
        <v>2</v>
      </c>
    </row>
    <row r="764" spans="1:8">
      <c r="A764" s="626" t="str">
        <f t="shared" si="45"/>
        <v>ТЕХНОИМПОРТЕКСПОРТ АД</v>
      </c>
      <c r="B764" s="626" t="str">
        <f t="shared" si="46"/>
        <v>831121837</v>
      </c>
      <c r="C764" s="630">
        <f t="shared" si="47"/>
        <v>45930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6-Нетек.акт.'!N14</f>
        <v>0</v>
      </c>
    </row>
    <row r="765" spans="1:8">
      <c r="A765" s="626" t="str">
        <f t="shared" si="45"/>
        <v>ТЕХНОИМПОРТЕКСПОРТ АД</v>
      </c>
      <c r="B765" s="626" t="str">
        <f t="shared" si="46"/>
        <v>831121837</v>
      </c>
      <c r="C765" s="630">
        <f t="shared" si="47"/>
        <v>45930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6-Нетек.акт.'!N15</f>
        <v>32</v>
      </c>
    </row>
    <row r="766" spans="1:8">
      <c r="A766" s="626" t="str">
        <f t="shared" si="45"/>
        <v>ТЕХНОИМПОРТЕКСПОРТ АД</v>
      </c>
      <c r="B766" s="626" t="str">
        <f t="shared" si="46"/>
        <v>831121837</v>
      </c>
      <c r="C766" s="630">
        <f t="shared" si="47"/>
        <v>45930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6-Нетек.акт.'!N16</f>
        <v>39</v>
      </c>
    </row>
    <row r="767" spans="1:8">
      <c r="A767" s="626" t="str">
        <f t="shared" si="45"/>
        <v>ТЕХНОИМПОРТЕКСПОРТ АД</v>
      </c>
      <c r="B767" s="626" t="str">
        <f t="shared" si="46"/>
        <v>831121837</v>
      </c>
      <c r="C767" s="630">
        <f t="shared" si="47"/>
        <v>45930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6-Нетек.акт.'!N17</f>
        <v>0</v>
      </c>
    </row>
    <row r="768" spans="1:8">
      <c r="A768" s="626" t="str">
        <f t="shared" si="45"/>
        <v>ТЕХНОИМПОРТЕКСПОРТ АД</v>
      </c>
      <c r="B768" s="626" t="str">
        <f t="shared" si="46"/>
        <v>831121837</v>
      </c>
      <c r="C768" s="630">
        <f t="shared" si="47"/>
        <v>45930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6-Нетек.акт.'!N18</f>
        <v>0</v>
      </c>
    </row>
    <row r="769" spans="1:8">
      <c r="A769" s="626" t="str">
        <f t="shared" si="45"/>
        <v>ТЕХНОИМПОРТЕКСПОРТ АД</v>
      </c>
      <c r="B769" s="626" t="str">
        <f t="shared" si="46"/>
        <v>831121837</v>
      </c>
      <c r="C769" s="630">
        <f t="shared" si="47"/>
        <v>45930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6-Нетек.акт.'!N19</f>
        <v>73</v>
      </c>
    </row>
    <row r="770" spans="1:8">
      <c r="A770" s="626" t="str">
        <f t="shared" si="45"/>
        <v>ТЕХНОИМПОРТЕКСПОРТ АД</v>
      </c>
      <c r="B770" s="626" t="str">
        <f t="shared" si="46"/>
        <v>831121837</v>
      </c>
      <c r="C770" s="630">
        <f t="shared" si="47"/>
        <v>45930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6-Нетек.акт.'!N20</f>
        <v>0</v>
      </c>
    </row>
    <row r="771" spans="1:8">
      <c r="A771" s="626" t="str">
        <f t="shared" si="45"/>
        <v>ТЕХНОИМПОРТЕКСПОРТ АД</v>
      </c>
      <c r="B771" s="626" t="str">
        <f t="shared" si="46"/>
        <v>831121837</v>
      </c>
      <c r="C771" s="630">
        <f t="shared" si="47"/>
        <v>45930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6-Нетек.акт.'!N22</f>
        <v>0</v>
      </c>
    </row>
    <row r="772" spans="1:8">
      <c r="A772" s="626" t="str">
        <f t="shared" si="45"/>
        <v>ТЕХНОИМПОРТЕКСПОРТ АД</v>
      </c>
      <c r="B772" s="626" t="str">
        <f t="shared" si="46"/>
        <v>831121837</v>
      </c>
      <c r="C772" s="630">
        <f t="shared" si="47"/>
        <v>45930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6-Нетек.акт.'!N24</f>
        <v>0</v>
      </c>
    </row>
    <row r="773" spans="1:8">
      <c r="A773" s="626" t="str">
        <f t="shared" si="45"/>
        <v>ТЕХНОИМПОРТЕКСПОРТ АД</v>
      </c>
      <c r="B773" s="626" t="str">
        <f t="shared" si="46"/>
        <v>831121837</v>
      </c>
      <c r="C773" s="630">
        <f t="shared" si="47"/>
        <v>45930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6-Нетек.акт.'!N25</f>
        <v>0</v>
      </c>
    </row>
    <row r="774" spans="1:8">
      <c r="A774" s="626" t="str">
        <f t="shared" si="45"/>
        <v>ТЕХНОИМПОРТЕКСПОРТ АД</v>
      </c>
      <c r="B774" s="626" t="str">
        <f t="shared" si="46"/>
        <v>831121837</v>
      </c>
      <c r="C774" s="630">
        <f t="shared" si="47"/>
        <v>45930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6-Нетек.акт.'!N26</f>
        <v>0</v>
      </c>
    </row>
    <row r="775" spans="1:8">
      <c r="A775" s="626" t="str">
        <f t="shared" si="45"/>
        <v>ТЕХНОИМПОРТЕКСПОРТ АД</v>
      </c>
      <c r="B775" s="626" t="str">
        <f t="shared" si="46"/>
        <v>831121837</v>
      </c>
      <c r="C775" s="630">
        <f t="shared" si="47"/>
        <v>45930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6-Нетек.акт.'!N27</f>
        <v>7</v>
      </c>
    </row>
    <row r="776" spans="1:8">
      <c r="A776" s="626" t="str">
        <f t="shared" si="45"/>
        <v>ТЕХНОИМПОРТЕКСПОРТ АД</v>
      </c>
      <c r="B776" s="626" t="str">
        <f t="shared" si="46"/>
        <v>831121837</v>
      </c>
      <c r="C776" s="630">
        <f t="shared" si="47"/>
        <v>45930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6-Нетек.акт.'!N28</f>
        <v>7</v>
      </c>
    </row>
    <row r="777" spans="1:8">
      <c r="A777" s="626" t="str">
        <f t="shared" si="45"/>
        <v>ТЕХНОИМПОРТЕКСПОРТ АД</v>
      </c>
      <c r="B777" s="626" t="str">
        <f t="shared" si="46"/>
        <v>831121837</v>
      </c>
      <c r="C777" s="630">
        <f t="shared" si="47"/>
        <v>45930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6-Нетек.акт.'!N30</f>
        <v>0</v>
      </c>
    </row>
    <row r="778" spans="1:8">
      <c r="A778" s="626" t="str">
        <f t="shared" si="45"/>
        <v>ТЕХНОИМПОРТЕКСПОРТ АД</v>
      </c>
      <c r="B778" s="626" t="str">
        <f t="shared" si="46"/>
        <v>831121837</v>
      </c>
      <c r="C778" s="630">
        <f t="shared" si="47"/>
        <v>45930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6-Нетек.акт.'!N31</f>
        <v>0</v>
      </c>
    </row>
    <row r="779" spans="1:8">
      <c r="A779" s="626" t="str">
        <f t="shared" si="45"/>
        <v>ТЕХНОИМПОРТЕКСПОРТ АД</v>
      </c>
      <c r="B779" s="626" t="str">
        <f t="shared" si="46"/>
        <v>831121837</v>
      </c>
      <c r="C779" s="630">
        <f t="shared" si="47"/>
        <v>45930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6-Нетек.акт.'!N32</f>
        <v>0</v>
      </c>
    </row>
    <row r="780" spans="1:8">
      <c r="A780" s="626" t="str">
        <f t="shared" si="45"/>
        <v>ТЕХНОИМПОРТЕКСПОРТ АД</v>
      </c>
      <c r="B780" s="626" t="str">
        <f t="shared" si="46"/>
        <v>831121837</v>
      </c>
      <c r="C780" s="630">
        <f t="shared" si="47"/>
        <v>45930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6-Нетек.акт.'!N33</f>
        <v>0</v>
      </c>
    </row>
    <row r="781" spans="1:8">
      <c r="A781" s="626" t="str">
        <f t="shared" ref="A781:A844" si="48">pdeName</f>
        <v>ТЕХНОИМПОРТЕКСПОРТ АД</v>
      </c>
      <c r="B781" s="626" t="str">
        <f t="shared" ref="B781:B844" si="49">pdeBulstat</f>
        <v>831121837</v>
      </c>
      <c r="C781" s="630">
        <f t="shared" ref="C781:C844" si="50">endDate</f>
        <v>45930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6-Нетек.акт.'!N34</f>
        <v>0</v>
      </c>
    </row>
    <row r="782" spans="1:8">
      <c r="A782" s="626" t="str">
        <f t="shared" si="48"/>
        <v>ТЕХНОИМПОРТЕКСПОРТ АД</v>
      </c>
      <c r="B782" s="626" t="str">
        <f t="shared" si="49"/>
        <v>831121837</v>
      </c>
      <c r="C782" s="630">
        <f t="shared" si="50"/>
        <v>45930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6-Нетек.акт.'!N35</f>
        <v>0</v>
      </c>
    </row>
    <row r="783" spans="1:8">
      <c r="A783" s="626" t="str">
        <f t="shared" si="48"/>
        <v>ТЕХНОИМПОРТЕКСПОРТ АД</v>
      </c>
      <c r="B783" s="626" t="str">
        <f t="shared" si="49"/>
        <v>831121837</v>
      </c>
      <c r="C783" s="630">
        <f t="shared" si="50"/>
        <v>45930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6-Нетек.акт.'!N36</f>
        <v>0</v>
      </c>
    </row>
    <row r="784" spans="1:8">
      <c r="A784" s="626" t="str">
        <f t="shared" si="48"/>
        <v>ТЕХНОИМПОРТЕКСПОРТ АД</v>
      </c>
      <c r="B784" s="626" t="str">
        <f t="shared" si="49"/>
        <v>831121837</v>
      </c>
      <c r="C784" s="630">
        <f t="shared" si="50"/>
        <v>45930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6-Нетек.акт.'!N37</f>
        <v>0</v>
      </c>
    </row>
    <row r="785" spans="1:8">
      <c r="A785" s="626" t="str">
        <f t="shared" si="48"/>
        <v>ТЕХНОИМПОРТЕКСПОРТ АД</v>
      </c>
      <c r="B785" s="626" t="str">
        <f t="shared" si="49"/>
        <v>831121837</v>
      </c>
      <c r="C785" s="630">
        <f t="shared" si="50"/>
        <v>45930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6-Нетек.акт.'!N38</f>
        <v>0</v>
      </c>
    </row>
    <row r="786" spans="1:8">
      <c r="A786" s="626" t="str">
        <f t="shared" si="48"/>
        <v>ТЕХНОИМПОРТЕКСПОРТ АД</v>
      </c>
      <c r="B786" s="626" t="str">
        <f t="shared" si="49"/>
        <v>831121837</v>
      </c>
      <c r="C786" s="630">
        <f t="shared" si="50"/>
        <v>45930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6-Нетек.акт.'!N39</f>
        <v>0</v>
      </c>
    </row>
    <row r="787" spans="1:8">
      <c r="A787" s="626" t="str">
        <f t="shared" si="48"/>
        <v>ТЕХНОИМПОРТЕКСПОРТ АД</v>
      </c>
      <c r="B787" s="626" t="str">
        <f t="shared" si="49"/>
        <v>831121837</v>
      </c>
      <c r="C787" s="630">
        <f t="shared" si="50"/>
        <v>45930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6-Нетек.акт.'!N40</f>
        <v>0</v>
      </c>
    </row>
    <row r="788" spans="1:8">
      <c r="A788" s="626" t="str">
        <f t="shared" si="48"/>
        <v>ТЕХНОИМПОРТЕКСПОРТ АД</v>
      </c>
      <c r="B788" s="626" t="str">
        <f t="shared" si="49"/>
        <v>831121837</v>
      </c>
      <c r="C788" s="630">
        <f t="shared" si="50"/>
        <v>45930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6-Нетек.акт.'!N41</f>
        <v>0</v>
      </c>
    </row>
    <row r="789" spans="1:8">
      <c r="A789" s="626" t="str">
        <f t="shared" si="48"/>
        <v>ТЕХНОИМПОРТЕКСПОРТ АД</v>
      </c>
      <c r="B789" s="626" t="str">
        <f t="shared" si="49"/>
        <v>831121837</v>
      </c>
      <c r="C789" s="630">
        <f t="shared" si="50"/>
        <v>45930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6-Нетек.акт.'!N42</f>
        <v>0</v>
      </c>
    </row>
    <row r="790" spans="1:8">
      <c r="A790" s="626" t="str">
        <f t="shared" si="48"/>
        <v>ТЕХНОИМПОРТЕКСПОРТ АД</v>
      </c>
      <c r="B790" s="626" t="str">
        <f t="shared" si="49"/>
        <v>831121837</v>
      </c>
      <c r="C790" s="630">
        <f t="shared" si="50"/>
        <v>45930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6-Нетек.акт.'!N43</f>
        <v>80</v>
      </c>
    </row>
    <row r="791" spans="1:8">
      <c r="A791" s="626" t="str">
        <f t="shared" si="48"/>
        <v>ТЕХНОИМПОРТЕКСПОРТ АД</v>
      </c>
      <c r="B791" s="626" t="str">
        <f t="shared" si="49"/>
        <v>831121837</v>
      </c>
      <c r="C791" s="630">
        <f t="shared" si="50"/>
        <v>45930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6-Нетек.акт.'!O11</f>
        <v>0</v>
      </c>
    </row>
    <row r="792" spans="1:8">
      <c r="A792" s="626" t="str">
        <f t="shared" si="48"/>
        <v>ТЕХНОИМПОРТЕКСПОРТ АД</v>
      </c>
      <c r="B792" s="626" t="str">
        <f t="shared" si="49"/>
        <v>831121837</v>
      </c>
      <c r="C792" s="630">
        <f t="shared" si="50"/>
        <v>45930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6-Нетек.акт.'!O12</f>
        <v>0</v>
      </c>
    </row>
    <row r="793" spans="1:8">
      <c r="A793" s="626" t="str">
        <f t="shared" si="48"/>
        <v>ТЕХНОИМПОРТЕКСПОРТ АД</v>
      </c>
      <c r="B793" s="626" t="str">
        <f t="shared" si="49"/>
        <v>831121837</v>
      </c>
      <c r="C793" s="630">
        <f t="shared" si="50"/>
        <v>45930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6-Нетек.акт.'!O13</f>
        <v>0</v>
      </c>
    </row>
    <row r="794" spans="1:8">
      <c r="A794" s="626" t="str">
        <f t="shared" si="48"/>
        <v>ТЕХНОИМПОРТЕКСПОРТ АД</v>
      </c>
      <c r="B794" s="626" t="str">
        <f t="shared" si="49"/>
        <v>831121837</v>
      </c>
      <c r="C794" s="630">
        <f t="shared" si="50"/>
        <v>45930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6-Нетек.акт.'!O14</f>
        <v>0</v>
      </c>
    </row>
    <row r="795" spans="1:8">
      <c r="A795" s="626" t="str">
        <f t="shared" si="48"/>
        <v>ТЕХНОИМПОРТЕКСПОРТ АД</v>
      </c>
      <c r="B795" s="626" t="str">
        <f t="shared" si="49"/>
        <v>831121837</v>
      </c>
      <c r="C795" s="630">
        <f t="shared" si="50"/>
        <v>45930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6-Нетек.акт.'!O15</f>
        <v>0</v>
      </c>
    </row>
    <row r="796" spans="1:8">
      <c r="A796" s="626" t="str">
        <f t="shared" si="48"/>
        <v>ТЕХНОИМПОРТЕКСПОРТ АД</v>
      </c>
      <c r="B796" s="626" t="str">
        <f t="shared" si="49"/>
        <v>831121837</v>
      </c>
      <c r="C796" s="630">
        <f t="shared" si="50"/>
        <v>45930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6-Нетек.акт.'!O16</f>
        <v>0</v>
      </c>
    </row>
    <row r="797" spans="1:8">
      <c r="A797" s="626" t="str">
        <f t="shared" si="48"/>
        <v>ТЕХНОИМПОРТЕКСПОРТ АД</v>
      </c>
      <c r="B797" s="626" t="str">
        <f t="shared" si="49"/>
        <v>831121837</v>
      </c>
      <c r="C797" s="630">
        <f t="shared" si="50"/>
        <v>45930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6-Нетек.акт.'!O17</f>
        <v>0</v>
      </c>
    </row>
    <row r="798" spans="1:8">
      <c r="A798" s="626" t="str">
        <f t="shared" si="48"/>
        <v>ТЕХНОИМПОРТЕКСПОРТ АД</v>
      </c>
      <c r="B798" s="626" t="str">
        <f t="shared" si="49"/>
        <v>831121837</v>
      </c>
      <c r="C798" s="630">
        <f t="shared" si="50"/>
        <v>45930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6-Нетек.акт.'!O18</f>
        <v>0</v>
      </c>
    </row>
    <row r="799" spans="1:8">
      <c r="A799" s="626" t="str">
        <f t="shared" si="48"/>
        <v>ТЕХНОИМПОРТЕКСПОРТ АД</v>
      </c>
      <c r="B799" s="626" t="str">
        <f t="shared" si="49"/>
        <v>831121837</v>
      </c>
      <c r="C799" s="630">
        <f t="shared" si="50"/>
        <v>45930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6-Нетек.акт.'!O19</f>
        <v>0</v>
      </c>
    </row>
    <row r="800" spans="1:8">
      <c r="A800" s="626" t="str">
        <f t="shared" si="48"/>
        <v>ТЕХНОИМПОРТЕКСПОРТ АД</v>
      </c>
      <c r="B800" s="626" t="str">
        <f t="shared" si="49"/>
        <v>831121837</v>
      </c>
      <c r="C800" s="630">
        <f t="shared" si="50"/>
        <v>45930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6-Нетек.акт.'!O20</f>
        <v>0</v>
      </c>
    </row>
    <row r="801" spans="1:8">
      <c r="A801" s="626" t="str">
        <f t="shared" si="48"/>
        <v>ТЕХНОИМПОРТЕКСПОРТ АД</v>
      </c>
      <c r="B801" s="626" t="str">
        <f t="shared" si="49"/>
        <v>831121837</v>
      </c>
      <c r="C801" s="630">
        <f t="shared" si="50"/>
        <v>45930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6-Нетек.акт.'!O22</f>
        <v>0</v>
      </c>
    </row>
    <row r="802" spans="1:8">
      <c r="A802" s="626" t="str">
        <f t="shared" si="48"/>
        <v>ТЕХНОИМПОРТЕКСПОРТ АД</v>
      </c>
      <c r="B802" s="626" t="str">
        <f t="shared" si="49"/>
        <v>831121837</v>
      </c>
      <c r="C802" s="630">
        <f t="shared" si="50"/>
        <v>45930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6-Нетек.акт.'!O24</f>
        <v>0</v>
      </c>
    </row>
    <row r="803" spans="1:8">
      <c r="A803" s="626" t="str">
        <f t="shared" si="48"/>
        <v>ТЕХНОИМПОРТЕКСПОРТ АД</v>
      </c>
      <c r="B803" s="626" t="str">
        <f t="shared" si="49"/>
        <v>831121837</v>
      </c>
      <c r="C803" s="630">
        <f t="shared" si="50"/>
        <v>45930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6-Нетек.акт.'!O25</f>
        <v>0</v>
      </c>
    </row>
    <row r="804" spans="1:8">
      <c r="A804" s="626" t="str">
        <f t="shared" si="48"/>
        <v>ТЕХНОИМПОРТЕКСПОРТ АД</v>
      </c>
      <c r="B804" s="626" t="str">
        <f t="shared" si="49"/>
        <v>831121837</v>
      </c>
      <c r="C804" s="630">
        <f t="shared" si="50"/>
        <v>45930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6-Нетек.акт.'!O26</f>
        <v>0</v>
      </c>
    </row>
    <row r="805" spans="1:8">
      <c r="A805" s="626" t="str">
        <f t="shared" si="48"/>
        <v>ТЕХНОИМПОРТЕКСПОРТ АД</v>
      </c>
      <c r="B805" s="626" t="str">
        <f t="shared" si="49"/>
        <v>831121837</v>
      </c>
      <c r="C805" s="630">
        <f t="shared" si="50"/>
        <v>45930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6-Нетек.акт.'!O27</f>
        <v>0</v>
      </c>
    </row>
    <row r="806" spans="1:8">
      <c r="A806" s="626" t="str">
        <f t="shared" si="48"/>
        <v>ТЕХНОИМПОРТЕКСПОРТ АД</v>
      </c>
      <c r="B806" s="626" t="str">
        <f t="shared" si="49"/>
        <v>831121837</v>
      </c>
      <c r="C806" s="630">
        <f t="shared" si="50"/>
        <v>45930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6-Нетек.акт.'!O28</f>
        <v>0</v>
      </c>
    </row>
    <row r="807" spans="1:8">
      <c r="A807" s="626" t="str">
        <f t="shared" si="48"/>
        <v>ТЕХНОИМПОРТЕКСПОРТ АД</v>
      </c>
      <c r="B807" s="626" t="str">
        <f t="shared" si="49"/>
        <v>831121837</v>
      </c>
      <c r="C807" s="630">
        <f t="shared" si="50"/>
        <v>45930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6-Нетек.акт.'!O30</f>
        <v>0</v>
      </c>
    </row>
    <row r="808" spans="1:8">
      <c r="A808" s="626" t="str">
        <f t="shared" si="48"/>
        <v>ТЕХНОИМПОРТЕКСПОРТ АД</v>
      </c>
      <c r="B808" s="626" t="str">
        <f t="shared" si="49"/>
        <v>831121837</v>
      </c>
      <c r="C808" s="630">
        <f t="shared" si="50"/>
        <v>45930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6-Нетек.акт.'!O31</f>
        <v>0</v>
      </c>
    </row>
    <row r="809" spans="1:8">
      <c r="A809" s="626" t="str">
        <f t="shared" si="48"/>
        <v>ТЕХНОИМПОРТЕКСПОРТ АД</v>
      </c>
      <c r="B809" s="626" t="str">
        <f t="shared" si="49"/>
        <v>831121837</v>
      </c>
      <c r="C809" s="630">
        <f t="shared" si="50"/>
        <v>45930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6-Нетек.акт.'!O32</f>
        <v>0</v>
      </c>
    </row>
    <row r="810" spans="1:8">
      <c r="A810" s="626" t="str">
        <f t="shared" si="48"/>
        <v>ТЕХНОИМПОРТЕКСПОРТ АД</v>
      </c>
      <c r="B810" s="626" t="str">
        <f t="shared" si="49"/>
        <v>831121837</v>
      </c>
      <c r="C810" s="630">
        <f t="shared" si="50"/>
        <v>45930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6-Нетек.акт.'!O33</f>
        <v>0</v>
      </c>
    </row>
    <row r="811" spans="1:8">
      <c r="A811" s="626" t="str">
        <f t="shared" si="48"/>
        <v>ТЕХНОИМПОРТЕКСПОРТ АД</v>
      </c>
      <c r="B811" s="626" t="str">
        <f t="shared" si="49"/>
        <v>831121837</v>
      </c>
      <c r="C811" s="630">
        <f t="shared" si="50"/>
        <v>45930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6-Нетек.акт.'!O34</f>
        <v>0</v>
      </c>
    </row>
    <row r="812" spans="1:8">
      <c r="A812" s="626" t="str">
        <f t="shared" si="48"/>
        <v>ТЕХНОИМПОРТЕКСПОРТ АД</v>
      </c>
      <c r="B812" s="626" t="str">
        <f t="shared" si="49"/>
        <v>831121837</v>
      </c>
      <c r="C812" s="630">
        <f t="shared" si="50"/>
        <v>45930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6-Нетек.акт.'!O35</f>
        <v>0</v>
      </c>
    </row>
    <row r="813" spans="1:8">
      <c r="A813" s="626" t="str">
        <f t="shared" si="48"/>
        <v>ТЕХНОИМПОРТЕКСПОРТ АД</v>
      </c>
      <c r="B813" s="626" t="str">
        <f t="shared" si="49"/>
        <v>831121837</v>
      </c>
      <c r="C813" s="630">
        <f t="shared" si="50"/>
        <v>45930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6-Нетек.акт.'!O36</f>
        <v>0</v>
      </c>
    </row>
    <row r="814" spans="1:8">
      <c r="A814" s="626" t="str">
        <f t="shared" si="48"/>
        <v>ТЕХНОИМПОРТЕКСПОРТ АД</v>
      </c>
      <c r="B814" s="626" t="str">
        <f t="shared" si="49"/>
        <v>831121837</v>
      </c>
      <c r="C814" s="630">
        <f t="shared" si="50"/>
        <v>45930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6-Нетек.акт.'!O37</f>
        <v>0</v>
      </c>
    </row>
    <row r="815" spans="1:8">
      <c r="A815" s="626" t="str">
        <f t="shared" si="48"/>
        <v>ТЕХНОИМПОРТЕКСПОРТ АД</v>
      </c>
      <c r="B815" s="626" t="str">
        <f t="shared" si="49"/>
        <v>831121837</v>
      </c>
      <c r="C815" s="630">
        <f t="shared" si="50"/>
        <v>45930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6-Нетек.акт.'!O38</f>
        <v>0</v>
      </c>
    </row>
    <row r="816" spans="1:8">
      <c r="A816" s="626" t="str">
        <f t="shared" si="48"/>
        <v>ТЕХНОИМПОРТЕКСПОРТ АД</v>
      </c>
      <c r="B816" s="626" t="str">
        <f t="shared" si="49"/>
        <v>831121837</v>
      </c>
      <c r="C816" s="630">
        <f t="shared" si="50"/>
        <v>45930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6-Нетек.акт.'!O39</f>
        <v>0</v>
      </c>
    </row>
    <row r="817" spans="1:8">
      <c r="A817" s="626" t="str">
        <f t="shared" si="48"/>
        <v>ТЕХНОИМПОРТЕКСПОРТ АД</v>
      </c>
      <c r="B817" s="626" t="str">
        <f t="shared" si="49"/>
        <v>831121837</v>
      </c>
      <c r="C817" s="630">
        <f t="shared" si="50"/>
        <v>45930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6-Нетек.акт.'!O40</f>
        <v>0</v>
      </c>
    </row>
    <row r="818" spans="1:8">
      <c r="A818" s="626" t="str">
        <f t="shared" si="48"/>
        <v>ТЕХНОИМПОРТЕКСПОРТ АД</v>
      </c>
      <c r="B818" s="626" t="str">
        <f t="shared" si="49"/>
        <v>831121837</v>
      </c>
      <c r="C818" s="630">
        <f t="shared" si="50"/>
        <v>45930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6-Нетек.акт.'!O41</f>
        <v>0</v>
      </c>
    </row>
    <row r="819" spans="1:8">
      <c r="A819" s="626" t="str">
        <f t="shared" si="48"/>
        <v>ТЕХНОИМПОРТЕКСПОРТ АД</v>
      </c>
      <c r="B819" s="626" t="str">
        <f t="shared" si="49"/>
        <v>831121837</v>
      </c>
      <c r="C819" s="630">
        <f t="shared" si="50"/>
        <v>45930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6-Нетек.акт.'!O42</f>
        <v>0</v>
      </c>
    </row>
    <row r="820" spans="1:8">
      <c r="A820" s="626" t="str">
        <f t="shared" si="48"/>
        <v>ТЕХНОИМПОРТЕКСПОРТ АД</v>
      </c>
      <c r="B820" s="626" t="str">
        <f t="shared" si="49"/>
        <v>831121837</v>
      </c>
      <c r="C820" s="630">
        <f t="shared" si="50"/>
        <v>45930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6-Нетек.акт.'!O43</f>
        <v>0</v>
      </c>
    </row>
    <row r="821" spans="1:8">
      <c r="A821" s="626" t="str">
        <f t="shared" si="48"/>
        <v>ТЕХНОИМПОРТЕКСПОРТ АД</v>
      </c>
      <c r="B821" s="626" t="str">
        <f t="shared" si="49"/>
        <v>831121837</v>
      </c>
      <c r="C821" s="630">
        <f t="shared" si="50"/>
        <v>45930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6-Нетек.акт.'!P11</f>
        <v>0</v>
      </c>
    </row>
    <row r="822" spans="1:8">
      <c r="A822" s="626" t="str">
        <f t="shared" si="48"/>
        <v>ТЕХНОИМПОРТЕКСПОРТ АД</v>
      </c>
      <c r="B822" s="626" t="str">
        <f t="shared" si="49"/>
        <v>831121837</v>
      </c>
      <c r="C822" s="630">
        <f t="shared" si="50"/>
        <v>45930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6-Нетек.акт.'!P12</f>
        <v>0</v>
      </c>
    </row>
    <row r="823" spans="1:8">
      <c r="A823" s="626" t="str">
        <f t="shared" si="48"/>
        <v>ТЕХНОИМПОРТЕКСПОРТ АД</v>
      </c>
      <c r="B823" s="626" t="str">
        <f t="shared" si="49"/>
        <v>831121837</v>
      </c>
      <c r="C823" s="630">
        <f t="shared" si="50"/>
        <v>45930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6-Нетек.акт.'!P13</f>
        <v>0</v>
      </c>
    </row>
    <row r="824" spans="1:8">
      <c r="A824" s="626" t="str">
        <f t="shared" si="48"/>
        <v>ТЕХНОИМПОРТЕКСПОРТ АД</v>
      </c>
      <c r="B824" s="626" t="str">
        <f t="shared" si="49"/>
        <v>831121837</v>
      </c>
      <c r="C824" s="630">
        <f t="shared" si="50"/>
        <v>45930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6-Нетек.акт.'!P14</f>
        <v>0</v>
      </c>
    </row>
    <row r="825" spans="1:8">
      <c r="A825" s="626" t="str">
        <f t="shared" si="48"/>
        <v>ТЕХНОИМПОРТЕКСПОРТ АД</v>
      </c>
      <c r="B825" s="626" t="str">
        <f t="shared" si="49"/>
        <v>831121837</v>
      </c>
      <c r="C825" s="630">
        <f t="shared" si="50"/>
        <v>45930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6-Нетек.акт.'!P15</f>
        <v>0</v>
      </c>
    </row>
    <row r="826" spans="1:8">
      <c r="A826" s="626" t="str">
        <f t="shared" si="48"/>
        <v>ТЕХНОИМПОРТЕКСПОРТ АД</v>
      </c>
      <c r="B826" s="626" t="str">
        <f t="shared" si="49"/>
        <v>831121837</v>
      </c>
      <c r="C826" s="630">
        <f t="shared" si="50"/>
        <v>45930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6-Нетек.акт.'!P16</f>
        <v>0</v>
      </c>
    </row>
    <row r="827" spans="1:8">
      <c r="A827" s="626" t="str">
        <f t="shared" si="48"/>
        <v>ТЕХНОИМПОРТЕКСПОРТ АД</v>
      </c>
      <c r="B827" s="626" t="str">
        <f t="shared" si="49"/>
        <v>831121837</v>
      </c>
      <c r="C827" s="630">
        <f t="shared" si="50"/>
        <v>45930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6-Нетек.акт.'!P17</f>
        <v>0</v>
      </c>
    </row>
    <row r="828" spans="1:8">
      <c r="A828" s="626" t="str">
        <f t="shared" si="48"/>
        <v>ТЕХНОИМПОРТЕКСПОРТ АД</v>
      </c>
      <c r="B828" s="626" t="str">
        <f t="shared" si="49"/>
        <v>831121837</v>
      </c>
      <c r="C828" s="630">
        <f t="shared" si="50"/>
        <v>45930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6-Нетек.акт.'!P18</f>
        <v>0</v>
      </c>
    </row>
    <row r="829" spans="1:8">
      <c r="A829" s="626" t="str">
        <f t="shared" si="48"/>
        <v>ТЕХНОИМПОРТЕКСПОРТ АД</v>
      </c>
      <c r="B829" s="626" t="str">
        <f t="shared" si="49"/>
        <v>831121837</v>
      </c>
      <c r="C829" s="630">
        <f t="shared" si="50"/>
        <v>45930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6-Нетек.акт.'!P19</f>
        <v>0</v>
      </c>
    </row>
    <row r="830" spans="1:8">
      <c r="A830" s="626" t="str">
        <f t="shared" si="48"/>
        <v>ТЕХНОИМПОРТЕКСПОРТ АД</v>
      </c>
      <c r="B830" s="626" t="str">
        <f t="shared" si="49"/>
        <v>831121837</v>
      </c>
      <c r="C830" s="630">
        <f t="shared" si="50"/>
        <v>45930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6-Нетек.акт.'!P20</f>
        <v>0</v>
      </c>
    </row>
    <row r="831" spans="1:8">
      <c r="A831" s="626" t="str">
        <f t="shared" si="48"/>
        <v>ТЕХНОИМПОРТЕКСПОРТ АД</v>
      </c>
      <c r="B831" s="626" t="str">
        <f t="shared" si="49"/>
        <v>831121837</v>
      </c>
      <c r="C831" s="630">
        <f t="shared" si="50"/>
        <v>45930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6-Нетек.акт.'!P22</f>
        <v>0</v>
      </c>
    </row>
    <row r="832" spans="1:8">
      <c r="A832" s="626" t="str">
        <f t="shared" si="48"/>
        <v>ТЕХНОИМПОРТЕКСПОРТ АД</v>
      </c>
      <c r="B832" s="626" t="str">
        <f t="shared" si="49"/>
        <v>831121837</v>
      </c>
      <c r="C832" s="630">
        <f t="shared" si="50"/>
        <v>45930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6-Нетек.акт.'!P24</f>
        <v>0</v>
      </c>
    </row>
    <row r="833" spans="1:8">
      <c r="A833" s="626" t="str">
        <f t="shared" si="48"/>
        <v>ТЕХНОИМПОРТЕКСПОРТ АД</v>
      </c>
      <c r="B833" s="626" t="str">
        <f t="shared" si="49"/>
        <v>831121837</v>
      </c>
      <c r="C833" s="630">
        <f t="shared" si="50"/>
        <v>45930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6-Нетек.акт.'!P25</f>
        <v>0</v>
      </c>
    </row>
    <row r="834" spans="1:8">
      <c r="A834" s="626" t="str">
        <f t="shared" si="48"/>
        <v>ТЕХНОИМПОРТЕКСПОРТ АД</v>
      </c>
      <c r="B834" s="626" t="str">
        <f t="shared" si="49"/>
        <v>831121837</v>
      </c>
      <c r="C834" s="630">
        <f t="shared" si="50"/>
        <v>45930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6-Нетек.акт.'!P26</f>
        <v>0</v>
      </c>
    </row>
    <row r="835" spans="1:8">
      <c r="A835" s="626" t="str">
        <f t="shared" si="48"/>
        <v>ТЕХНОИМПОРТЕКСПОРТ АД</v>
      </c>
      <c r="B835" s="626" t="str">
        <f t="shared" si="49"/>
        <v>831121837</v>
      </c>
      <c r="C835" s="630">
        <f t="shared" si="50"/>
        <v>45930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6-Нетек.акт.'!P27</f>
        <v>0</v>
      </c>
    </row>
    <row r="836" spans="1:8">
      <c r="A836" s="626" t="str">
        <f t="shared" si="48"/>
        <v>ТЕХНОИМПОРТЕКСПОРТ АД</v>
      </c>
      <c r="B836" s="626" t="str">
        <f t="shared" si="49"/>
        <v>831121837</v>
      </c>
      <c r="C836" s="630">
        <f t="shared" si="50"/>
        <v>45930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6-Нетек.акт.'!P28</f>
        <v>0</v>
      </c>
    </row>
    <row r="837" spans="1:8">
      <c r="A837" s="626" t="str">
        <f t="shared" si="48"/>
        <v>ТЕХНОИМПОРТЕКСПОРТ АД</v>
      </c>
      <c r="B837" s="626" t="str">
        <f t="shared" si="49"/>
        <v>831121837</v>
      </c>
      <c r="C837" s="630">
        <f t="shared" si="50"/>
        <v>45930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6-Нетек.акт.'!P30</f>
        <v>0</v>
      </c>
    </row>
    <row r="838" spans="1:8">
      <c r="A838" s="626" t="str">
        <f t="shared" si="48"/>
        <v>ТЕХНОИМПОРТЕКСПОРТ АД</v>
      </c>
      <c r="B838" s="626" t="str">
        <f t="shared" si="49"/>
        <v>831121837</v>
      </c>
      <c r="C838" s="630">
        <f t="shared" si="50"/>
        <v>45930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6-Нетек.акт.'!P31</f>
        <v>0</v>
      </c>
    </row>
    <row r="839" spans="1:8">
      <c r="A839" s="626" t="str">
        <f t="shared" si="48"/>
        <v>ТЕХНОИМПОРТЕКСПОРТ АД</v>
      </c>
      <c r="B839" s="626" t="str">
        <f t="shared" si="49"/>
        <v>831121837</v>
      </c>
      <c r="C839" s="630">
        <f t="shared" si="50"/>
        <v>45930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6-Нетек.акт.'!P32</f>
        <v>0</v>
      </c>
    </row>
    <row r="840" spans="1:8">
      <c r="A840" s="626" t="str">
        <f t="shared" si="48"/>
        <v>ТЕХНОИМПОРТЕКСПОРТ АД</v>
      </c>
      <c r="B840" s="626" t="str">
        <f t="shared" si="49"/>
        <v>831121837</v>
      </c>
      <c r="C840" s="630">
        <f t="shared" si="50"/>
        <v>45930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6-Нетек.акт.'!P33</f>
        <v>0</v>
      </c>
    </row>
    <row r="841" spans="1:8">
      <c r="A841" s="626" t="str">
        <f t="shared" si="48"/>
        <v>ТЕХНОИМПОРТЕКСПОРТ АД</v>
      </c>
      <c r="B841" s="626" t="str">
        <f t="shared" si="49"/>
        <v>831121837</v>
      </c>
      <c r="C841" s="630">
        <f t="shared" si="50"/>
        <v>45930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6-Нетек.акт.'!P34</f>
        <v>0</v>
      </c>
    </row>
    <row r="842" spans="1:8">
      <c r="A842" s="626" t="str">
        <f t="shared" si="48"/>
        <v>ТЕХНОИМПОРТЕКСПОРТ АД</v>
      </c>
      <c r="B842" s="626" t="str">
        <f t="shared" si="49"/>
        <v>831121837</v>
      </c>
      <c r="C842" s="630">
        <f t="shared" si="50"/>
        <v>45930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6-Нетек.акт.'!P35</f>
        <v>0</v>
      </c>
    </row>
    <row r="843" spans="1:8">
      <c r="A843" s="626" t="str">
        <f t="shared" si="48"/>
        <v>ТЕХНОИМПОРТЕКСПОРТ АД</v>
      </c>
      <c r="B843" s="626" t="str">
        <f t="shared" si="49"/>
        <v>831121837</v>
      </c>
      <c r="C843" s="630">
        <f t="shared" si="50"/>
        <v>45930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6-Нетек.акт.'!P36</f>
        <v>0</v>
      </c>
    </row>
    <row r="844" spans="1:8">
      <c r="A844" s="626" t="str">
        <f t="shared" si="48"/>
        <v>ТЕХНОИМПОРТЕКСПОРТ АД</v>
      </c>
      <c r="B844" s="626" t="str">
        <f t="shared" si="49"/>
        <v>831121837</v>
      </c>
      <c r="C844" s="630">
        <f t="shared" si="50"/>
        <v>45930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6-Нетек.акт.'!P37</f>
        <v>0</v>
      </c>
    </row>
    <row r="845" spans="1:8">
      <c r="A845" s="626" t="str">
        <f t="shared" ref="A845:A910" si="51">pdeName</f>
        <v>ТЕХНОИМПОРТЕКСПОРТ АД</v>
      </c>
      <c r="B845" s="626" t="str">
        <f t="shared" ref="B845:B910" si="52">pdeBulstat</f>
        <v>831121837</v>
      </c>
      <c r="C845" s="630">
        <f t="shared" ref="C845:C910" si="53">endDate</f>
        <v>45930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6-Нетек.акт.'!P38</f>
        <v>0</v>
      </c>
    </row>
    <row r="846" spans="1:8">
      <c r="A846" s="626" t="str">
        <f t="shared" si="51"/>
        <v>ТЕХНОИМПОРТЕКСПОРТ АД</v>
      </c>
      <c r="B846" s="626" t="str">
        <f t="shared" si="52"/>
        <v>831121837</v>
      </c>
      <c r="C846" s="630">
        <f t="shared" si="53"/>
        <v>45930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6-Нетек.акт.'!P39</f>
        <v>0</v>
      </c>
    </row>
    <row r="847" spans="1:8">
      <c r="A847" s="626" t="str">
        <f t="shared" si="51"/>
        <v>ТЕХНОИМПОРТЕКСПОРТ АД</v>
      </c>
      <c r="B847" s="626" t="str">
        <f t="shared" si="52"/>
        <v>831121837</v>
      </c>
      <c r="C847" s="630">
        <f t="shared" si="53"/>
        <v>45930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6-Нетек.акт.'!P40</f>
        <v>0</v>
      </c>
    </row>
    <row r="848" spans="1:8">
      <c r="A848" s="626" t="str">
        <f t="shared" si="51"/>
        <v>ТЕХНОИМПОРТЕКСПОРТ АД</v>
      </c>
      <c r="B848" s="626" t="str">
        <f t="shared" si="52"/>
        <v>831121837</v>
      </c>
      <c r="C848" s="630">
        <f t="shared" si="53"/>
        <v>45930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6-Нетек.акт.'!P41</f>
        <v>0</v>
      </c>
    </row>
    <row r="849" spans="1:8">
      <c r="A849" s="626" t="str">
        <f t="shared" si="51"/>
        <v>ТЕХНОИМПОРТЕКСПОРТ АД</v>
      </c>
      <c r="B849" s="626" t="str">
        <f t="shared" si="52"/>
        <v>831121837</v>
      </c>
      <c r="C849" s="630">
        <f t="shared" si="53"/>
        <v>45930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6-Нетек.акт.'!P42</f>
        <v>0</v>
      </c>
    </row>
    <row r="850" spans="1:8">
      <c r="A850" s="626" t="str">
        <f t="shared" si="51"/>
        <v>ТЕХНОИМПОРТЕКСПОРТ АД</v>
      </c>
      <c r="B850" s="626" t="str">
        <f t="shared" si="52"/>
        <v>831121837</v>
      </c>
      <c r="C850" s="630">
        <f t="shared" si="53"/>
        <v>45930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6-Нетек.акт.'!P43</f>
        <v>0</v>
      </c>
    </row>
    <row r="851" spans="1:8">
      <c r="A851" s="626" t="str">
        <f t="shared" si="51"/>
        <v>ТЕХНОИМПОРТЕКСПОРТ АД</v>
      </c>
      <c r="B851" s="626" t="str">
        <f t="shared" si="52"/>
        <v>831121837</v>
      </c>
      <c r="C851" s="630">
        <f t="shared" si="53"/>
        <v>45930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6-Нетек.акт.'!Q11</f>
        <v>0</v>
      </c>
    </row>
    <row r="852" spans="1:8">
      <c r="A852" s="626" t="str">
        <f t="shared" si="51"/>
        <v>ТЕХНОИМПОРТЕКСПОРТ АД</v>
      </c>
      <c r="B852" s="626" t="str">
        <f t="shared" si="52"/>
        <v>831121837</v>
      </c>
      <c r="C852" s="630">
        <f t="shared" si="53"/>
        <v>45930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6-Нетек.акт.'!Q12</f>
        <v>0</v>
      </c>
    </row>
    <row r="853" spans="1:8">
      <c r="A853" s="626" t="str">
        <f t="shared" si="51"/>
        <v>ТЕХНОИМПОРТЕКСПОРТ АД</v>
      </c>
      <c r="B853" s="626" t="str">
        <f t="shared" si="52"/>
        <v>831121837</v>
      </c>
      <c r="C853" s="630">
        <f t="shared" si="53"/>
        <v>45930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6-Нетек.акт.'!Q13</f>
        <v>2</v>
      </c>
    </row>
    <row r="854" spans="1:8">
      <c r="A854" s="626" t="str">
        <f t="shared" si="51"/>
        <v>ТЕХНОИМПОРТЕКСПОРТ АД</v>
      </c>
      <c r="B854" s="626" t="str">
        <f t="shared" si="52"/>
        <v>831121837</v>
      </c>
      <c r="C854" s="630">
        <f t="shared" si="53"/>
        <v>45930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6-Нетек.акт.'!Q14</f>
        <v>0</v>
      </c>
    </row>
    <row r="855" spans="1:8">
      <c r="A855" s="626" t="str">
        <f t="shared" si="51"/>
        <v>ТЕХНОИМПОРТЕКСПОРТ АД</v>
      </c>
      <c r="B855" s="626" t="str">
        <f t="shared" si="52"/>
        <v>831121837</v>
      </c>
      <c r="C855" s="630">
        <f t="shared" si="53"/>
        <v>45930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6-Нетек.акт.'!Q15</f>
        <v>32</v>
      </c>
    </row>
    <row r="856" spans="1:8">
      <c r="A856" s="626" t="str">
        <f t="shared" si="51"/>
        <v>ТЕХНОИМПОРТЕКСПОРТ АД</v>
      </c>
      <c r="B856" s="626" t="str">
        <f t="shared" si="52"/>
        <v>831121837</v>
      </c>
      <c r="C856" s="630">
        <f t="shared" si="53"/>
        <v>45930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6-Нетек.акт.'!Q16</f>
        <v>39</v>
      </c>
    </row>
    <row r="857" spans="1:8">
      <c r="A857" s="626" t="str">
        <f t="shared" si="51"/>
        <v>ТЕХНОИМПОРТЕКСПОРТ АД</v>
      </c>
      <c r="B857" s="626" t="str">
        <f t="shared" si="52"/>
        <v>831121837</v>
      </c>
      <c r="C857" s="630">
        <f t="shared" si="53"/>
        <v>45930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6-Нетек.акт.'!Q17</f>
        <v>0</v>
      </c>
    </row>
    <row r="858" spans="1:8">
      <c r="A858" s="626" t="str">
        <f t="shared" si="51"/>
        <v>ТЕХНОИМПОРТЕКСПОРТ АД</v>
      </c>
      <c r="B858" s="626" t="str">
        <f t="shared" si="52"/>
        <v>831121837</v>
      </c>
      <c r="C858" s="630">
        <f t="shared" si="53"/>
        <v>45930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6-Нетек.акт.'!Q18</f>
        <v>0</v>
      </c>
    </row>
    <row r="859" spans="1:8">
      <c r="A859" s="626" t="str">
        <f t="shared" si="51"/>
        <v>ТЕХНОИМПОРТЕКСПОРТ АД</v>
      </c>
      <c r="B859" s="626" t="str">
        <f t="shared" si="52"/>
        <v>831121837</v>
      </c>
      <c r="C859" s="630">
        <f t="shared" si="53"/>
        <v>45930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6-Нетек.акт.'!Q19</f>
        <v>73</v>
      </c>
    </row>
    <row r="860" spans="1:8">
      <c r="A860" s="626" t="str">
        <f t="shared" si="51"/>
        <v>ТЕХНОИМПОРТЕКСПОРТ АД</v>
      </c>
      <c r="B860" s="626" t="str">
        <f t="shared" si="52"/>
        <v>831121837</v>
      </c>
      <c r="C860" s="630">
        <f t="shared" si="53"/>
        <v>45930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6-Нетек.акт.'!Q20</f>
        <v>0</v>
      </c>
    </row>
    <row r="861" spans="1:8">
      <c r="A861" s="626" t="str">
        <f t="shared" si="51"/>
        <v>ТЕХНОИМПОРТЕКСПОРТ АД</v>
      </c>
      <c r="B861" s="626" t="str">
        <f t="shared" si="52"/>
        <v>831121837</v>
      </c>
      <c r="C861" s="630">
        <f t="shared" si="53"/>
        <v>45930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6-Нетек.акт.'!Q22</f>
        <v>0</v>
      </c>
    </row>
    <row r="862" spans="1:8">
      <c r="A862" s="626" t="str">
        <f t="shared" si="51"/>
        <v>ТЕХНОИМПОРТЕКСПОРТ АД</v>
      </c>
      <c r="B862" s="626" t="str">
        <f t="shared" si="52"/>
        <v>831121837</v>
      </c>
      <c r="C862" s="630">
        <f t="shared" si="53"/>
        <v>45930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6-Нетек.акт.'!Q24</f>
        <v>0</v>
      </c>
    </row>
    <row r="863" spans="1:8">
      <c r="A863" s="626" t="str">
        <f t="shared" si="51"/>
        <v>ТЕХНОИМПОРТЕКСПОРТ АД</v>
      </c>
      <c r="B863" s="626" t="str">
        <f t="shared" si="52"/>
        <v>831121837</v>
      </c>
      <c r="C863" s="630">
        <f t="shared" si="53"/>
        <v>45930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6-Нетек.акт.'!Q25</f>
        <v>0</v>
      </c>
    </row>
    <row r="864" spans="1:8">
      <c r="A864" s="626" t="str">
        <f t="shared" si="51"/>
        <v>ТЕХНОИМПОРТЕКСПОРТ АД</v>
      </c>
      <c r="B864" s="626" t="str">
        <f t="shared" si="52"/>
        <v>831121837</v>
      </c>
      <c r="C864" s="630">
        <f t="shared" si="53"/>
        <v>45930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6-Нетек.акт.'!Q26</f>
        <v>0</v>
      </c>
    </row>
    <row r="865" spans="1:8">
      <c r="A865" s="626" t="str">
        <f t="shared" si="51"/>
        <v>ТЕХНОИМПОРТЕКСПОРТ АД</v>
      </c>
      <c r="B865" s="626" t="str">
        <f t="shared" si="52"/>
        <v>831121837</v>
      </c>
      <c r="C865" s="630">
        <f t="shared" si="53"/>
        <v>45930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6-Нетек.акт.'!Q27</f>
        <v>7</v>
      </c>
    </row>
    <row r="866" spans="1:8">
      <c r="A866" s="626" t="str">
        <f t="shared" si="51"/>
        <v>ТЕХНОИМПОРТЕКСПОРТ АД</v>
      </c>
      <c r="B866" s="626" t="str">
        <f t="shared" si="52"/>
        <v>831121837</v>
      </c>
      <c r="C866" s="630">
        <f t="shared" si="53"/>
        <v>45930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6-Нетек.акт.'!Q28</f>
        <v>7</v>
      </c>
    </row>
    <row r="867" spans="1:8">
      <c r="A867" s="626" t="str">
        <f t="shared" si="51"/>
        <v>ТЕХНОИМПОРТЕКСПОРТ АД</v>
      </c>
      <c r="B867" s="626" t="str">
        <f t="shared" si="52"/>
        <v>831121837</v>
      </c>
      <c r="C867" s="630">
        <f t="shared" si="53"/>
        <v>45930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6-Нетек.акт.'!Q30</f>
        <v>0</v>
      </c>
    </row>
    <row r="868" spans="1:8">
      <c r="A868" s="626" t="str">
        <f t="shared" si="51"/>
        <v>ТЕХНОИМПОРТЕКСПОРТ АД</v>
      </c>
      <c r="B868" s="626" t="str">
        <f t="shared" si="52"/>
        <v>831121837</v>
      </c>
      <c r="C868" s="630">
        <f t="shared" si="53"/>
        <v>45930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6-Нетек.акт.'!Q31</f>
        <v>0</v>
      </c>
    </row>
    <row r="869" spans="1:8">
      <c r="A869" s="626" t="str">
        <f t="shared" si="51"/>
        <v>ТЕХНОИМПОРТЕКСПОРТ АД</v>
      </c>
      <c r="B869" s="626" t="str">
        <f t="shared" si="52"/>
        <v>831121837</v>
      </c>
      <c r="C869" s="630">
        <f t="shared" si="53"/>
        <v>45930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6-Нетек.акт.'!Q32</f>
        <v>0</v>
      </c>
    </row>
    <row r="870" spans="1:8">
      <c r="A870" s="626" t="str">
        <f t="shared" si="51"/>
        <v>ТЕХНОИМПОРТЕКСПОРТ АД</v>
      </c>
      <c r="B870" s="626" t="str">
        <f t="shared" si="52"/>
        <v>831121837</v>
      </c>
      <c r="C870" s="630">
        <f t="shared" si="53"/>
        <v>45930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6-Нетек.акт.'!Q33</f>
        <v>0</v>
      </c>
    </row>
    <row r="871" spans="1:8">
      <c r="A871" s="626" t="str">
        <f t="shared" si="51"/>
        <v>ТЕХНОИМПОРТЕКСПОРТ АД</v>
      </c>
      <c r="B871" s="626" t="str">
        <f t="shared" si="52"/>
        <v>831121837</v>
      </c>
      <c r="C871" s="630">
        <f t="shared" si="53"/>
        <v>45930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6-Нетек.акт.'!Q34</f>
        <v>0</v>
      </c>
    </row>
    <row r="872" spans="1:8">
      <c r="A872" s="626" t="str">
        <f t="shared" si="51"/>
        <v>ТЕХНОИМПОРТЕКСПОРТ АД</v>
      </c>
      <c r="B872" s="626" t="str">
        <f t="shared" si="52"/>
        <v>831121837</v>
      </c>
      <c r="C872" s="630">
        <f t="shared" si="53"/>
        <v>45930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6-Нетек.акт.'!Q35</f>
        <v>0</v>
      </c>
    </row>
    <row r="873" spans="1:8">
      <c r="A873" s="626" t="str">
        <f t="shared" si="51"/>
        <v>ТЕХНОИМПОРТЕКСПОРТ АД</v>
      </c>
      <c r="B873" s="626" t="str">
        <f t="shared" si="52"/>
        <v>831121837</v>
      </c>
      <c r="C873" s="630">
        <f t="shared" si="53"/>
        <v>45930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6-Нетек.акт.'!Q36</f>
        <v>0</v>
      </c>
    </row>
    <row r="874" spans="1:8">
      <c r="A874" s="626" t="str">
        <f t="shared" si="51"/>
        <v>ТЕХНОИМПОРТЕКСПОРТ АД</v>
      </c>
      <c r="B874" s="626" t="str">
        <f t="shared" si="52"/>
        <v>831121837</v>
      </c>
      <c r="C874" s="630">
        <f t="shared" si="53"/>
        <v>45930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6-Нетек.акт.'!Q37</f>
        <v>0</v>
      </c>
    </row>
    <row r="875" spans="1:8">
      <c r="A875" s="626" t="str">
        <f t="shared" si="51"/>
        <v>ТЕХНОИМПОРТЕКСПОРТ АД</v>
      </c>
      <c r="B875" s="626" t="str">
        <f t="shared" si="52"/>
        <v>831121837</v>
      </c>
      <c r="C875" s="630">
        <f t="shared" si="53"/>
        <v>45930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6-Нетек.акт.'!Q38</f>
        <v>0</v>
      </c>
    </row>
    <row r="876" spans="1:8">
      <c r="A876" s="626" t="str">
        <f t="shared" si="51"/>
        <v>ТЕХНОИМПОРТЕКСПОРТ АД</v>
      </c>
      <c r="B876" s="626" t="str">
        <f t="shared" si="52"/>
        <v>831121837</v>
      </c>
      <c r="C876" s="630">
        <f t="shared" si="53"/>
        <v>45930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6-Нетек.акт.'!Q39</f>
        <v>0</v>
      </c>
    </row>
    <row r="877" spans="1:8">
      <c r="A877" s="626" t="str">
        <f t="shared" si="51"/>
        <v>ТЕХНОИМПОРТЕКСПОРТ АД</v>
      </c>
      <c r="B877" s="626" t="str">
        <f t="shared" si="52"/>
        <v>831121837</v>
      </c>
      <c r="C877" s="630">
        <f t="shared" si="53"/>
        <v>45930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6-Нетек.акт.'!Q40</f>
        <v>0</v>
      </c>
    </row>
    <row r="878" spans="1:8">
      <c r="A878" s="626" t="str">
        <f t="shared" si="51"/>
        <v>ТЕХНОИМПОРТЕКСПОРТ АД</v>
      </c>
      <c r="B878" s="626" t="str">
        <f t="shared" si="52"/>
        <v>831121837</v>
      </c>
      <c r="C878" s="630">
        <f t="shared" si="53"/>
        <v>45930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6-Нетек.акт.'!Q41</f>
        <v>0</v>
      </c>
    </row>
    <row r="879" spans="1:8">
      <c r="A879" s="626" t="str">
        <f t="shared" si="51"/>
        <v>ТЕХНОИМПОРТЕКСПОРТ АД</v>
      </c>
      <c r="B879" s="626" t="str">
        <f t="shared" si="52"/>
        <v>831121837</v>
      </c>
      <c r="C879" s="630">
        <f t="shared" si="53"/>
        <v>45930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6-Нетек.акт.'!Q42</f>
        <v>0</v>
      </c>
    </row>
    <row r="880" spans="1:8">
      <c r="A880" s="626" t="str">
        <f t="shared" si="51"/>
        <v>ТЕХНОИМПОРТЕКСПОРТ АД</v>
      </c>
      <c r="B880" s="626" t="str">
        <f t="shared" si="52"/>
        <v>831121837</v>
      </c>
      <c r="C880" s="630">
        <f t="shared" si="53"/>
        <v>45930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6-Нетек.акт.'!Q43</f>
        <v>80</v>
      </c>
    </row>
    <row r="881" spans="1:8">
      <c r="A881" s="626" t="str">
        <f t="shared" si="51"/>
        <v>ТЕХНОИМПОРТЕКСПОРТ АД</v>
      </c>
      <c r="B881" s="626" t="str">
        <f t="shared" si="52"/>
        <v>831121837</v>
      </c>
      <c r="C881" s="630">
        <f t="shared" si="53"/>
        <v>45930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6-Нетек.акт.'!R11</f>
        <v>0</v>
      </c>
    </row>
    <row r="882" spans="1:8">
      <c r="A882" s="626" t="str">
        <f t="shared" si="51"/>
        <v>ТЕХНОИМПОРТЕКСПОРТ АД</v>
      </c>
      <c r="B882" s="626" t="str">
        <f t="shared" si="52"/>
        <v>831121837</v>
      </c>
      <c r="C882" s="630">
        <f t="shared" si="53"/>
        <v>45930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6-Нетек.акт.'!R12</f>
        <v>0</v>
      </c>
    </row>
    <row r="883" spans="1:8">
      <c r="A883" s="626" t="str">
        <f t="shared" si="51"/>
        <v>ТЕХНОИМПОРТЕКСПОРТ АД</v>
      </c>
      <c r="B883" s="626" t="str">
        <f t="shared" si="52"/>
        <v>831121837</v>
      </c>
      <c r="C883" s="630">
        <f t="shared" si="53"/>
        <v>45930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6-Нетек.акт.'!R13</f>
        <v>0</v>
      </c>
    </row>
    <row r="884" spans="1:8">
      <c r="A884" s="626" t="str">
        <f t="shared" si="51"/>
        <v>ТЕХНОИМПОРТЕКСПОРТ АД</v>
      </c>
      <c r="B884" s="626" t="str">
        <f t="shared" si="52"/>
        <v>831121837</v>
      </c>
      <c r="C884" s="630">
        <f t="shared" si="53"/>
        <v>45930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6-Нетек.акт.'!R14</f>
        <v>0</v>
      </c>
    </row>
    <row r="885" spans="1:8">
      <c r="A885" s="626" t="str">
        <f t="shared" si="51"/>
        <v>ТЕХНОИМПОРТЕКСПОРТ АД</v>
      </c>
      <c r="B885" s="626" t="str">
        <f t="shared" si="52"/>
        <v>831121837</v>
      </c>
      <c r="C885" s="630">
        <f t="shared" si="53"/>
        <v>45930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6-Нетек.акт.'!R15</f>
        <v>60</v>
      </c>
    </row>
    <row r="886" spans="1:8">
      <c r="A886" s="626" t="str">
        <f t="shared" si="51"/>
        <v>ТЕХНОИМПОРТЕКСПОРТ АД</v>
      </c>
      <c r="B886" s="626" t="str">
        <f t="shared" si="52"/>
        <v>831121837</v>
      </c>
      <c r="C886" s="630">
        <f t="shared" si="53"/>
        <v>45930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6-Нетек.акт.'!R16</f>
        <v>9</v>
      </c>
    </row>
    <row r="887" spans="1:8">
      <c r="A887" s="626" t="str">
        <f t="shared" si="51"/>
        <v>ТЕХНОИМПОРТЕКСПОРТ АД</v>
      </c>
      <c r="B887" s="626" t="str">
        <f t="shared" si="52"/>
        <v>831121837</v>
      </c>
      <c r="C887" s="630">
        <f t="shared" si="53"/>
        <v>45930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6-Нетек.акт.'!R17</f>
        <v>0</v>
      </c>
    </row>
    <row r="888" spans="1:8">
      <c r="A888" s="626" t="str">
        <f t="shared" si="51"/>
        <v>ТЕХНОИМПОРТЕКСПОРТ АД</v>
      </c>
      <c r="B888" s="626" t="str">
        <f t="shared" si="52"/>
        <v>831121837</v>
      </c>
      <c r="C888" s="630">
        <f t="shared" si="53"/>
        <v>45930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6-Нетек.акт.'!R18</f>
        <v>0</v>
      </c>
    </row>
    <row r="889" spans="1:8">
      <c r="A889" s="626" t="str">
        <f t="shared" si="51"/>
        <v>ТЕХНОИМПОРТЕКСПОРТ АД</v>
      </c>
      <c r="B889" s="626" t="str">
        <f t="shared" si="52"/>
        <v>831121837</v>
      </c>
      <c r="C889" s="630">
        <f t="shared" si="53"/>
        <v>45930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6-Нетек.акт.'!R19</f>
        <v>69</v>
      </c>
    </row>
    <row r="890" spans="1:8">
      <c r="A890" s="626" t="str">
        <f t="shared" si="51"/>
        <v>ТЕХНОИМПОРТЕКСПОРТ АД</v>
      </c>
      <c r="B890" s="626" t="str">
        <f t="shared" si="52"/>
        <v>831121837</v>
      </c>
      <c r="C890" s="630">
        <f t="shared" si="53"/>
        <v>45930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6-Нетек.акт.'!R20</f>
        <v>39566</v>
      </c>
    </row>
    <row r="891" spans="1:8">
      <c r="A891" s="626" t="str">
        <f t="shared" si="51"/>
        <v>ТЕХНОИМПОРТЕКСПОРТ АД</v>
      </c>
      <c r="B891" s="626" t="str">
        <f t="shared" si="52"/>
        <v>831121837</v>
      </c>
      <c r="C891" s="630">
        <f t="shared" si="53"/>
        <v>45930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6-Нетек.акт.'!R22</f>
        <v>0</v>
      </c>
    </row>
    <row r="892" spans="1:8">
      <c r="A892" s="626" t="str">
        <f t="shared" si="51"/>
        <v>ТЕХНОИМПОРТЕКСПОРТ АД</v>
      </c>
      <c r="B892" s="626" t="str">
        <f t="shared" si="52"/>
        <v>831121837</v>
      </c>
      <c r="C892" s="630">
        <f t="shared" si="53"/>
        <v>45930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6-Нетек.акт.'!R24</f>
        <v>0</v>
      </c>
    </row>
    <row r="893" spans="1:8">
      <c r="A893" s="626" t="str">
        <f t="shared" si="51"/>
        <v>ТЕХНОИМПОРТЕКСПОРТ АД</v>
      </c>
      <c r="B893" s="626" t="str">
        <f t="shared" si="52"/>
        <v>831121837</v>
      </c>
      <c r="C893" s="630">
        <f t="shared" si="53"/>
        <v>45930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6-Нетек.акт.'!R25</f>
        <v>0</v>
      </c>
    </row>
    <row r="894" spans="1:8">
      <c r="A894" s="626" t="str">
        <f t="shared" si="51"/>
        <v>ТЕХНОИМПОРТЕКСПОРТ АД</v>
      </c>
      <c r="B894" s="626" t="str">
        <f t="shared" si="52"/>
        <v>831121837</v>
      </c>
      <c r="C894" s="630">
        <f t="shared" si="53"/>
        <v>45930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6-Нетек.акт.'!R26</f>
        <v>0</v>
      </c>
    </row>
    <row r="895" spans="1:8">
      <c r="A895" s="626" t="str">
        <f t="shared" si="51"/>
        <v>ТЕХНОИМПОРТЕКСПОРТ АД</v>
      </c>
      <c r="B895" s="626" t="str">
        <f t="shared" si="52"/>
        <v>831121837</v>
      </c>
      <c r="C895" s="630">
        <f t="shared" si="53"/>
        <v>45930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6-Нетек.акт.'!R27</f>
        <v>8</v>
      </c>
    </row>
    <row r="896" spans="1:8">
      <c r="A896" s="626" t="str">
        <f t="shared" si="51"/>
        <v>ТЕХНОИМПОРТЕКСПОРТ АД</v>
      </c>
      <c r="B896" s="626" t="str">
        <f t="shared" si="52"/>
        <v>831121837</v>
      </c>
      <c r="C896" s="630">
        <f t="shared" si="53"/>
        <v>45930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6-Нетек.акт.'!R28</f>
        <v>8</v>
      </c>
    </row>
    <row r="897" spans="1:8">
      <c r="A897" s="626" t="str">
        <f t="shared" si="51"/>
        <v>ТЕХНОИМПОРТЕКСПОРТ АД</v>
      </c>
      <c r="B897" s="626" t="str">
        <f t="shared" si="52"/>
        <v>831121837</v>
      </c>
      <c r="C897" s="630">
        <f t="shared" si="53"/>
        <v>45930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6-Нетек.акт.'!R30</f>
        <v>14397</v>
      </c>
    </row>
    <row r="898" spans="1:8">
      <c r="A898" s="626" t="str">
        <f t="shared" si="51"/>
        <v>ТЕХНОИМПОРТЕКСПОРТ АД</v>
      </c>
      <c r="B898" s="626" t="str">
        <f t="shared" si="52"/>
        <v>831121837</v>
      </c>
      <c r="C898" s="630">
        <f t="shared" si="53"/>
        <v>45930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6-Нетек.акт.'!R31</f>
        <v>0</v>
      </c>
    </row>
    <row r="899" spans="1:8">
      <c r="A899" s="626" t="str">
        <f t="shared" si="51"/>
        <v>ТЕХНОИМПОРТЕКСПОРТ АД</v>
      </c>
      <c r="B899" s="626" t="str">
        <f t="shared" si="52"/>
        <v>831121837</v>
      </c>
      <c r="C899" s="630">
        <f t="shared" si="53"/>
        <v>45930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6-Нетек.акт.'!R32</f>
        <v>0</v>
      </c>
    </row>
    <row r="900" spans="1:8">
      <c r="A900" s="626" t="str">
        <f t="shared" si="51"/>
        <v>ТЕХНОИМПОРТЕКСПОРТ АД</v>
      </c>
      <c r="B900" s="626" t="str">
        <f t="shared" si="52"/>
        <v>831121837</v>
      </c>
      <c r="C900" s="630">
        <f t="shared" si="53"/>
        <v>45930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6-Нетек.акт.'!R33</f>
        <v>0</v>
      </c>
    </row>
    <row r="901" spans="1:8">
      <c r="A901" s="626" t="str">
        <f t="shared" si="51"/>
        <v>ТЕХНОИМПОРТЕКСПОРТ АД</v>
      </c>
      <c r="B901" s="626" t="str">
        <f t="shared" si="52"/>
        <v>831121837</v>
      </c>
      <c r="C901" s="630">
        <f t="shared" si="53"/>
        <v>45930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6-Нетек.акт.'!R34</f>
        <v>14397</v>
      </c>
    </row>
    <row r="902" spans="1:8">
      <c r="A902" s="626" t="str">
        <f t="shared" si="51"/>
        <v>ТЕХНОИМПОРТЕКСПОРТ АД</v>
      </c>
      <c r="B902" s="626" t="str">
        <f t="shared" si="52"/>
        <v>831121837</v>
      </c>
      <c r="C902" s="630">
        <f t="shared" si="53"/>
        <v>45930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6-Нетек.акт.'!R35</f>
        <v>0</v>
      </c>
    </row>
    <row r="903" spans="1:8">
      <c r="A903" s="626" t="str">
        <f t="shared" si="51"/>
        <v>ТЕХНОИМПОРТЕКСПОРТ АД</v>
      </c>
      <c r="B903" s="626" t="str">
        <f t="shared" si="52"/>
        <v>831121837</v>
      </c>
      <c r="C903" s="630">
        <f t="shared" si="53"/>
        <v>45930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6-Нетек.акт.'!R36</f>
        <v>0</v>
      </c>
    </row>
    <row r="904" spans="1:8">
      <c r="A904" s="626" t="str">
        <f t="shared" si="51"/>
        <v>ТЕХНОИМПОРТЕКСПОРТ АД</v>
      </c>
      <c r="B904" s="626" t="str">
        <f t="shared" si="52"/>
        <v>831121837</v>
      </c>
      <c r="C904" s="630">
        <f t="shared" si="53"/>
        <v>45930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6-Нетек.акт.'!R37</f>
        <v>0</v>
      </c>
    </row>
    <row r="905" spans="1:8">
      <c r="A905" s="626" t="str">
        <f t="shared" si="51"/>
        <v>ТЕХНОИМПОРТЕКСПОРТ АД</v>
      </c>
      <c r="B905" s="626" t="str">
        <f t="shared" si="52"/>
        <v>831121837</v>
      </c>
      <c r="C905" s="630">
        <f t="shared" si="53"/>
        <v>45930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6-Нетек.акт.'!R38</f>
        <v>0</v>
      </c>
    </row>
    <row r="906" spans="1:8">
      <c r="A906" s="626" t="str">
        <f t="shared" si="51"/>
        <v>ТЕХНОИМПОРТЕКСПОРТ АД</v>
      </c>
      <c r="B906" s="626" t="str">
        <f t="shared" si="52"/>
        <v>831121837</v>
      </c>
      <c r="C906" s="630">
        <f t="shared" si="53"/>
        <v>45930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6-Нетек.акт.'!R39</f>
        <v>0</v>
      </c>
    </row>
    <row r="907" spans="1:8">
      <c r="A907" s="626" t="str">
        <f t="shared" si="51"/>
        <v>ТЕХНОИМПОРТЕКСПОРТ АД</v>
      </c>
      <c r="B907" s="626" t="str">
        <f t="shared" si="52"/>
        <v>831121837</v>
      </c>
      <c r="C907" s="630">
        <f t="shared" si="53"/>
        <v>45930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6-Нетек.акт.'!R40</f>
        <v>0</v>
      </c>
    </row>
    <row r="908" spans="1:8">
      <c r="A908" s="626" t="str">
        <f t="shared" si="51"/>
        <v>ТЕХНОИМПОРТЕКСПОРТ АД</v>
      </c>
      <c r="B908" s="626" t="str">
        <f t="shared" si="52"/>
        <v>831121837</v>
      </c>
      <c r="C908" s="630">
        <f t="shared" si="53"/>
        <v>45930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6-Нетек.акт.'!R41</f>
        <v>14397</v>
      </c>
    </row>
    <row r="909" spans="1:8">
      <c r="A909" s="626" t="str">
        <f t="shared" si="51"/>
        <v>ТЕХНОИМПОРТЕКСПОРТ АД</v>
      </c>
      <c r="B909" s="626" t="str">
        <f t="shared" si="52"/>
        <v>831121837</v>
      </c>
      <c r="C909" s="630">
        <f t="shared" si="53"/>
        <v>45930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6-Нетек.акт.'!R42</f>
        <v>0</v>
      </c>
    </row>
    <row r="910" spans="1:8">
      <c r="A910" s="626" t="str">
        <f t="shared" si="51"/>
        <v>ТЕХНОИМПОРТЕКСПОРТ АД</v>
      </c>
      <c r="B910" s="626" t="str">
        <f t="shared" si="52"/>
        <v>831121837</v>
      </c>
      <c r="C910" s="630">
        <f t="shared" si="53"/>
        <v>45930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6-Нетек.акт.'!R43</f>
        <v>54040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ТЕХНОИМПОРТЕКСПОРТ АД</v>
      </c>
      <c r="B912" s="626" t="str">
        <f t="shared" ref="B912:B975" si="55">pdeBulstat</f>
        <v>831121837</v>
      </c>
      <c r="C912" s="630">
        <f t="shared" ref="C912:C975" si="56">endDate</f>
        <v>45930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7-БГ'!C11</f>
        <v>0</v>
      </c>
    </row>
    <row r="913" spans="1:8">
      <c r="A913" s="626" t="str">
        <f t="shared" si="54"/>
        <v>ТЕХНОИМПОРТЕКСПОРТ АД</v>
      </c>
      <c r="B913" s="626" t="str">
        <f t="shared" si="55"/>
        <v>831121837</v>
      </c>
      <c r="C913" s="630">
        <f t="shared" si="56"/>
        <v>45930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7-БГ'!C13</f>
        <v>0</v>
      </c>
    </row>
    <row r="914" spans="1:8">
      <c r="A914" s="626" t="str">
        <f t="shared" si="54"/>
        <v>ТЕХНОИМПОРТЕКСПОРТ АД</v>
      </c>
      <c r="B914" s="626" t="str">
        <f t="shared" si="55"/>
        <v>831121837</v>
      </c>
      <c r="C914" s="630">
        <f t="shared" si="56"/>
        <v>45930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7-БГ'!C14</f>
        <v>0</v>
      </c>
    </row>
    <row r="915" spans="1:8">
      <c r="A915" s="626" t="str">
        <f t="shared" si="54"/>
        <v>ТЕХНОИМПОРТЕКСПОРТ АД</v>
      </c>
      <c r="B915" s="626" t="str">
        <f t="shared" si="55"/>
        <v>831121837</v>
      </c>
      <c r="C915" s="630">
        <f t="shared" si="56"/>
        <v>45930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7-БГ'!C15</f>
        <v>0</v>
      </c>
    </row>
    <row r="916" spans="1:8">
      <c r="A916" s="626" t="str">
        <f t="shared" si="54"/>
        <v>ТЕХНОИМПОРТЕКСПОРТ АД</v>
      </c>
      <c r="B916" s="626" t="str">
        <f t="shared" si="55"/>
        <v>831121837</v>
      </c>
      <c r="C916" s="630">
        <f t="shared" si="56"/>
        <v>45930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7-БГ'!C16</f>
        <v>0</v>
      </c>
    </row>
    <row r="917" spans="1:8">
      <c r="A917" s="626" t="str">
        <f t="shared" si="54"/>
        <v>ТЕХНОИМПОРТЕКСПОРТ АД</v>
      </c>
      <c r="B917" s="626" t="str">
        <f t="shared" si="55"/>
        <v>831121837</v>
      </c>
      <c r="C917" s="630">
        <f t="shared" si="56"/>
        <v>45930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7-БГ'!C17</f>
        <v>0</v>
      </c>
    </row>
    <row r="918" spans="1:8">
      <c r="A918" s="626" t="str">
        <f t="shared" si="54"/>
        <v>ТЕХНОИМПОРТЕКСПОРТ АД</v>
      </c>
      <c r="B918" s="626" t="str">
        <f t="shared" si="55"/>
        <v>831121837</v>
      </c>
      <c r="C918" s="630">
        <f t="shared" si="56"/>
        <v>45930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7-БГ'!C18</f>
        <v>38707</v>
      </c>
    </row>
    <row r="919" spans="1:8">
      <c r="A919" s="626" t="str">
        <f t="shared" si="54"/>
        <v>ТЕХНОИМПОРТЕКСПОРТ АД</v>
      </c>
      <c r="B919" s="626" t="str">
        <f t="shared" si="55"/>
        <v>831121837</v>
      </c>
      <c r="C919" s="630">
        <f t="shared" si="56"/>
        <v>45930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7-БГ'!C19</f>
        <v>0</v>
      </c>
    </row>
    <row r="920" spans="1:8">
      <c r="A920" s="626" t="str">
        <f t="shared" si="54"/>
        <v>ТЕХНОИМПОРТЕКСПОРТ АД</v>
      </c>
      <c r="B920" s="626" t="str">
        <f t="shared" si="55"/>
        <v>831121837</v>
      </c>
      <c r="C920" s="630">
        <f t="shared" si="56"/>
        <v>45930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7-БГ'!C20</f>
        <v>38707</v>
      </c>
    </row>
    <row r="921" spans="1:8">
      <c r="A921" s="626" t="str">
        <f t="shared" si="54"/>
        <v>ТЕХНОИМПОРТЕКСПОРТ АД</v>
      </c>
      <c r="B921" s="626" t="str">
        <f t="shared" si="55"/>
        <v>831121837</v>
      </c>
      <c r="C921" s="630">
        <f t="shared" si="56"/>
        <v>45930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7-БГ'!C21</f>
        <v>38707</v>
      </c>
    </row>
    <row r="922" spans="1:8">
      <c r="A922" s="626" t="str">
        <f t="shared" si="54"/>
        <v>ТЕХНОИМПОРТЕКСПОРТ АД</v>
      </c>
      <c r="B922" s="626" t="str">
        <f t="shared" si="55"/>
        <v>831121837</v>
      </c>
      <c r="C922" s="630">
        <f t="shared" si="56"/>
        <v>45930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7-БГ'!C23</f>
        <v>540</v>
      </c>
    </row>
    <row r="923" spans="1:8">
      <c r="A923" s="626" t="str">
        <f t="shared" si="54"/>
        <v>ТЕХНОИМПОРТЕКСПОРТ АД</v>
      </c>
      <c r="B923" s="626" t="str">
        <f t="shared" si="55"/>
        <v>831121837</v>
      </c>
      <c r="C923" s="630">
        <f t="shared" si="56"/>
        <v>45930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7-БГ'!C26</f>
        <v>7396</v>
      </c>
    </row>
    <row r="924" spans="1:8">
      <c r="A924" s="626" t="str">
        <f t="shared" si="54"/>
        <v>ТЕХНОИМПОРТЕКСПОРТ АД</v>
      </c>
      <c r="B924" s="626" t="str">
        <f t="shared" si="55"/>
        <v>831121837</v>
      </c>
      <c r="C924" s="630">
        <f t="shared" si="56"/>
        <v>45930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7-БГ'!C27</f>
        <v>7396</v>
      </c>
    </row>
    <row r="925" spans="1:8">
      <c r="A925" s="626" t="str">
        <f t="shared" si="54"/>
        <v>ТЕХНОИМПОРТЕКСПОРТ АД</v>
      </c>
      <c r="B925" s="626" t="str">
        <f t="shared" si="55"/>
        <v>831121837</v>
      </c>
      <c r="C925" s="630">
        <f t="shared" si="56"/>
        <v>45930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7-БГ'!C28</f>
        <v>0</v>
      </c>
    </row>
    <row r="926" spans="1:8">
      <c r="A926" s="626" t="str">
        <f t="shared" si="54"/>
        <v>ТЕХНОИМПОРТЕКСПОРТ АД</v>
      </c>
      <c r="B926" s="626" t="str">
        <f t="shared" si="55"/>
        <v>831121837</v>
      </c>
      <c r="C926" s="630">
        <f t="shared" si="56"/>
        <v>45930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7-БГ'!C29</f>
        <v>0</v>
      </c>
    </row>
    <row r="927" spans="1:8">
      <c r="A927" s="626" t="str">
        <f t="shared" si="54"/>
        <v>ТЕХНОИМПОРТЕКСПОРТ АД</v>
      </c>
      <c r="B927" s="626" t="str">
        <f t="shared" si="55"/>
        <v>831121837</v>
      </c>
      <c r="C927" s="630">
        <f t="shared" si="56"/>
        <v>45930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7-БГ'!C30</f>
        <v>3262</v>
      </c>
    </row>
    <row r="928" spans="1:8">
      <c r="A928" s="626" t="str">
        <f t="shared" si="54"/>
        <v>ТЕХНОИМПОРТЕКСПОРТ АД</v>
      </c>
      <c r="B928" s="626" t="str">
        <f t="shared" si="55"/>
        <v>831121837</v>
      </c>
      <c r="C928" s="630">
        <f t="shared" si="56"/>
        <v>45930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7-БГ'!C31</f>
        <v>5458</v>
      </c>
    </row>
    <row r="929" spans="1:8">
      <c r="A929" s="626" t="str">
        <f t="shared" si="54"/>
        <v>ТЕХНОИМПОРТЕКСПОРТ АД</v>
      </c>
      <c r="B929" s="626" t="str">
        <f t="shared" si="55"/>
        <v>831121837</v>
      </c>
      <c r="C929" s="630">
        <f t="shared" si="56"/>
        <v>45930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7-БГ'!C32</f>
        <v>706</v>
      </c>
    </row>
    <row r="930" spans="1:8">
      <c r="A930" s="626" t="str">
        <f t="shared" si="54"/>
        <v>ТЕХНОИМПОРТЕКСПОРТ АД</v>
      </c>
      <c r="B930" s="626" t="str">
        <f t="shared" si="55"/>
        <v>831121837</v>
      </c>
      <c r="C930" s="630">
        <f t="shared" si="56"/>
        <v>45930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7-БГ'!C33</f>
        <v>0</v>
      </c>
    </row>
    <row r="931" spans="1:8">
      <c r="A931" s="626" t="str">
        <f t="shared" si="54"/>
        <v>ТЕХНОИМПОРТЕКСПОРТ АД</v>
      </c>
      <c r="B931" s="626" t="str">
        <f t="shared" si="55"/>
        <v>831121837</v>
      </c>
      <c r="C931" s="630">
        <f t="shared" si="56"/>
        <v>45930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7-БГ'!C34</f>
        <v>0</v>
      </c>
    </row>
    <row r="932" spans="1:8">
      <c r="A932" s="626" t="str">
        <f t="shared" si="54"/>
        <v>ТЕХНОИМПОРТЕКСПОРТ АД</v>
      </c>
      <c r="B932" s="626" t="str">
        <f t="shared" si="55"/>
        <v>831121837</v>
      </c>
      <c r="C932" s="630">
        <f t="shared" si="56"/>
        <v>45930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7-БГ'!C35</f>
        <v>0</v>
      </c>
    </row>
    <row r="933" spans="1:8">
      <c r="A933" s="626" t="str">
        <f t="shared" si="54"/>
        <v>ТЕХНОИМПОРТЕКСПОРТ АД</v>
      </c>
      <c r="B933" s="626" t="str">
        <f t="shared" si="55"/>
        <v>831121837</v>
      </c>
      <c r="C933" s="630">
        <f t="shared" si="56"/>
        <v>45930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7-БГ'!C36</f>
        <v>0</v>
      </c>
    </row>
    <row r="934" spans="1:8">
      <c r="A934" s="626" t="str">
        <f t="shared" si="54"/>
        <v>ТЕХНОИМПОРТЕКСПОРТ АД</v>
      </c>
      <c r="B934" s="626" t="str">
        <f t="shared" si="55"/>
        <v>831121837</v>
      </c>
      <c r="C934" s="630">
        <f t="shared" si="56"/>
        <v>45930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7-БГ'!C37</f>
        <v>0</v>
      </c>
    </row>
    <row r="935" spans="1:8">
      <c r="A935" s="626" t="str">
        <f t="shared" si="54"/>
        <v>ТЕХНОИМПОРТЕКСПОРТ АД</v>
      </c>
      <c r="B935" s="626" t="str">
        <f t="shared" si="55"/>
        <v>831121837</v>
      </c>
      <c r="C935" s="630">
        <f t="shared" si="56"/>
        <v>45930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7-БГ'!C38</f>
        <v>0</v>
      </c>
    </row>
    <row r="936" spans="1:8">
      <c r="A936" s="626" t="str">
        <f t="shared" si="54"/>
        <v>ТЕХНОИМПОРТЕКСПОРТ АД</v>
      </c>
      <c r="B936" s="626" t="str">
        <f t="shared" si="55"/>
        <v>831121837</v>
      </c>
      <c r="C936" s="630">
        <f t="shared" si="56"/>
        <v>45930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7-БГ'!C39</f>
        <v>0</v>
      </c>
    </row>
    <row r="937" spans="1:8">
      <c r="A937" s="626" t="str">
        <f t="shared" si="54"/>
        <v>ТЕХНОИМПОРТЕКСПОРТ АД</v>
      </c>
      <c r="B937" s="626" t="str">
        <f t="shared" si="55"/>
        <v>831121837</v>
      </c>
      <c r="C937" s="630">
        <f t="shared" si="56"/>
        <v>45930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7-БГ'!C40</f>
        <v>2</v>
      </c>
    </row>
    <row r="938" spans="1:8">
      <c r="A938" s="626" t="str">
        <f t="shared" si="54"/>
        <v>ТЕХНОИМПОРТЕКСПОРТ АД</v>
      </c>
      <c r="B938" s="626" t="str">
        <f t="shared" si="55"/>
        <v>831121837</v>
      </c>
      <c r="C938" s="630">
        <f t="shared" si="56"/>
        <v>45930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7-БГ'!C41</f>
        <v>0</v>
      </c>
    </row>
    <row r="939" spans="1:8">
      <c r="A939" s="626" t="str">
        <f t="shared" si="54"/>
        <v>ТЕХНОИМПОРТЕКСПОРТ АД</v>
      </c>
      <c r="B939" s="626" t="str">
        <f t="shared" si="55"/>
        <v>831121837</v>
      </c>
      <c r="C939" s="630">
        <f t="shared" si="56"/>
        <v>45930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7-БГ'!C42</f>
        <v>0</v>
      </c>
    </row>
    <row r="940" spans="1:8">
      <c r="A940" s="626" t="str">
        <f t="shared" si="54"/>
        <v>ТЕХНОИМПОРТЕКСПОРТ АД</v>
      </c>
      <c r="B940" s="626" t="str">
        <f t="shared" si="55"/>
        <v>831121837</v>
      </c>
      <c r="C940" s="630">
        <f t="shared" si="56"/>
        <v>45930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7-БГ'!C43</f>
        <v>0</v>
      </c>
    </row>
    <row r="941" spans="1:8">
      <c r="A941" s="626" t="str">
        <f t="shared" si="54"/>
        <v>ТЕХНОИМПОРТЕКСПОРТ АД</v>
      </c>
      <c r="B941" s="626" t="str">
        <f t="shared" si="55"/>
        <v>831121837</v>
      </c>
      <c r="C941" s="630">
        <f t="shared" si="56"/>
        <v>45930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7-БГ'!C44</f>
        <v>2</v>
      </c>
    </row>
    <row r="942" spans="1:8">
      <c r="A942" s="626" t="str">
        <f t="shared" si="54"/>
        <v>ТЕХНОИМПОРТЕКСПОРТ АД</v>
      </c>
      <c r="B942" s="626" t="str">
        <f t="shared" si="55"/>
        <v>831121837</v>
      </c>
      <c r="C942" s="630">
        <f t="shared" si="56"/>
        <v>45930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7-БГ'!C45</f>
        <v>16824</v>
      </c>
    </row>
    <row r="943" spans="1:8">
      <c r="A943" s="626" t="str">
        <f t="shared" si="54"/>
        <v>ТЕХНОИМПОРТЕКСПОРТ АД</v>
      </c>
      <c r="B943" s="626" t="str">
        <f t="shared" si="55"/>
        <v>831121837</v>
      </c>
      <c r="C943" s="630">
        <f t="shared" si="56"/>
        <v>45930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7-БГ'!C46</f>
        <v>56071</v>
      </c>
    </row>
    <row r="944" spans="1:8">
      <c r="A944" s="626" t="str">
        <f t="shared" si="54"/>
        <v>ТЕХНОИМПОРТЕКСПОРТ АД</v>
      </c>
      <c r="B944" s="626" t="str">
        <f t="shared" si="55"/>
        <v>831121837</v>
      </c>
      <c r="C944" s="630">
        <f t="shared" si="56"/>
        <v>45930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7-БГ'!D11</f>
        <v>0</v>
      </c>
    </row>
    <row r="945" spans="1:8">
      <c r="A945" s="626" t="str">
        <f t="shared" si="54"/>
        <v>ТЕХНОИМПОРТЕКСПОРТ АД</v>
      </c>
      <c r="B945" s="626" t="str">
        <f t="shared" si="55"/>
        <v>831121837</v>
      </c>
      <c r="C945" s="630">
        <f t="shared" si="56"/>
        <v>45930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7-БГ'!D13</f>
        <v>0</v>
      </c>
    </row>
    <row r="946" spans="1:8">
      <c r="A946" s="626" t="str">
        <f t="shared" si="54"/>
        <v>ТЕХНОИМПОРТЕКСПОРТ АД</v>
      </c>
      <c r="B946" s="626" t="str">
        <f t="shared" si="55"/>
        <v>831121837</v>
      </c>
      <c r="C946" s="630">
        <f t="shared" si="56"/>
        <v>45930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7-БГ'!D14</f>
        <v>0</v>
      </c>
    </row>
    <row r="947" spans="1:8">
      <c r="A947" s="626" t="str">
        <f t="shared" si="54"/>
        <v>ТЕХНОИМПОРТЕКСПОРТ АД</v>
      </c>
      <c r="B947" s="626" t="str">
        <f t="shared" si="55"/>
        <v>831121837</v>
      </c>
      <c r="C947" s="630">
        <f t="shared" si="56"/>
        <v>45930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7-БГ'!D15</f>
        <v>0</v>
      </c>
    </row>
    <row r="948" spans="1:8">
      <c r="A948" s="626" t="str">
        <f t="shared" si="54"/>
        <v>ТЕХНОИМПОРТЕКСПОРТ АД</v>
      </c>
      <c r="B948" s="626" t="str">
        <f t="shared" si="55"/>
        <v>831121837</v>
      </c>
      <c r="C948" s="630">
        <f t="shared" si="56"/>
        <v>45930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7-БГ'!D16</f>
        <v>0</v>
      </c>
    </row>
    <row r="949" spans="1:8">
      <c r="A949" s="626" t="str">
        <f t="shared" si="54"/>
        <v>ТЕХНОИМПОРТЕКСПОРТ АД</v>
      </c>
      <c r="B949" s="626" t="str">
        <f t="shared" si="55"/>
        <v>831121837</v>
      </c>
      <c r="C949" s="630">
        <f t="shared" si="56"/>
        <v>45930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7-БГ'!D17</f>
        <v>0</v>
      </c>
    </row>
    <row r="950" spans="1:8">
      <c r="A950" s="626" t="str">
        <f t="shared" si="54"/>
        <v>ТЕХНОИМПОРТЕКСПОРТ АД</v>
      </c>
      <c r="B950" s="626" t="str">
        <f t="shared" si="55"/>
        <v>831121837</v>
      </c>
      <c r="C950" s="630">
        <f t="shared" si="56"/>
        <v>45930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7-БГ'!D18</f>
        <v>0</v>
      </c>
    </row>
    <row r="951" spans="1:8">
      <c r="A951" s="626" t="str">
        <f t="shared" si="54"/>
        <v>ТЕХНОИМПОРТЕКСПОРТ АД</v>
      </c>
      <c r="B951" s="626" t="str">
        <f t="shared" si="55"/>
        <v>831121837</v>
      </c>
      <c r="C951" s="630">
        <f t="shared" si="56"/>
        <v>45930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7-БГ'!D19</f>
        <v>0</v>
      </c>
    </row>
    <row r="952" spans="1:8">
      <c r="A952" s="626" t="str">
        <f t="shared" si="54"/>
        <v>ТЕХНОИМПОРТЕКСПОРТ АД</v>
      </c>
      <c r="B952" s="626" t="str">
        <f t="shared" si="55"/>
        <v>831121837</v>
      </c>
      <c r="C952" s="630">
        <f t="shared" si="56"/>
        <v>45930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7-БГ'!D20</f>
        <v>0</v>
      </c>
    </row>
    <row r="953" spans="1:8">
      <c r="A953" s="626" t="str">
        <f t="shared" si="54"/>
        <v>ТЕХНОИМПОРТЕКСПОРТ АД</v>
      </c>
      <c r="B953" s="626" t="str">
        <f t="shared" si="55"/>
        <v>831121837</v>
      </c>
      <c r="C953" s="630">
        <f t="shared" si="56"/>
        <v>45930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7-БГ'!D21</f>
        <v>0</v>
      </c>
    </row>
    <row r="954" spans="1:8">
      <c r="A954" s="626" t="str">
        <f t="shared" si="54"/>
        <v>ТЕХНОИМПОРТЕКСПОРТ АД</v>
      </c>
      <c r="B954" s="626" t="str">
        <f t="shared" si="55"/>
        <v>831121837</v>
      </c>
      <c r="C954" s="630">
        <f t="shared" si="56"/>
        <v>45930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7-БГ'!D23</f>
        <v>0</v>
      </c>
    </row>
    <row r="955" spans="1:8">
      <c r="A955" s="626" t="str">
        <f t="shared" si="54"/>
        <v>ТЕХНОИМПОРТЕКСПОРТ АД</v>
      </c>
      <c r="B955" s="626" t="str">
        <f t="shared" si="55"/>
        <v>831121837</v>
      </c>
      <c r="C955" s="630">
        <f t="shared" si="56"/>
        <v>45930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7-БГ'!D26</f>
        <v>7396</v>
      </c>
    </row>
    <row r="956" spans="1:8">
      <c r="A956" s="626" t="str">
        <f t="shared" si="54"/>
        <v>ТЕХНОИМПОРТЕКСПОРТ АД</v>
      </c>
      <c r="B956" s="626" t="str">
        <f t="shared" si="55"/>
        <v>831121837</v>
      </c>
      <c r="C956" s="630">
        <f t="shared" si="56"/>
        <v>45930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7-БГ'!D27</f>
        <v>7396</v>
      </c>
    </row>
    <row r="957" spans="1:8">
      <c r="A957" s="626" t="str">
        <f t="shared" si="54"/>
        <v>ТЕХНОИМПОРТЕКСПОРТ АД</v>
      </c>
      <c r="B957" s="626" t="str">
        <f t="shared" si="55"/>
        <v>831121837</v>
      </c>
      <c r="C957" s="630">
        <f t="shared" si="56"/>
        <v>45930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7-БГ'!D28</f>
        <v>0</v>
      </c>
    </row>
    <row r="958" spans="1:8">
      <c r="A958" s="626" t="str">
        <f t="shared" si="54"/>
        <v>ТЕХНОИМПОРТЕКСПОРТ АД</v>
      </c>
      <c r="B958" s="626" t="str">
        <f t="shared" si="55"/>
        <v>831121837</v>
      </c>
      <c r="C958" s="630">
        <f t="shared" si="56"/>
        <v>45930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7-БГ'!D29</f>
        <v>0</v>
      </c>
    </row>
    <row r="959" spans="1:8">
      <c r="A959" s="626" t="str">
        <f t="shared" si="54"/>
        <v>ТЕХНОИМПОРТЕКСПОРТ АД</v>
      </c>
      <c r="B959" s="626" t="str">
        <f t="shared" si="55"/>
        <v>831121837</v>
      </c>
      <c r="C959" s="630">
        <f t="shared" si="56"/>
        <v>45930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7-БГ'!D30</f>
        <v>3262</v>
      </c>
    </row>
    <row r="960" spans="1:8">
      <c r="A960" s="626" t="str">
        <f t="shared" si="54"/>
        <v>ТЕХНОИМПОРТЕКСПОРТ АД</v>
      </c>
      <c r="B960" s="626" t="str">
        <f t="shared" si="55"/>
        <v>831121837</v>
      </c>
      <c r="C960" s="630">
        <f t="shared" si="56"/>
        <v>45930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7-БГ'!D31</f>
        <v>5458</v>
      </c>
    </row>
    <row r="961" spans="1:8">
      <c r="A961" s="626" t="str">
        <f t="shared" si="54"/>
        <v>ТЕХНОИМПОРТЕКСПОРТ АД</v>
      </c>
      <c r="B961" s="626" t="str">
        <f t="shared" si="55"/>
        <v>831121837</v>
      </c>
      <c r="C961" s="630">
        <f t="shared" si="56"/>
        <v>45930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7-БГ'!D32</f>
        <v>706</v>
      </c>
    </row>
    <row r="962" spans="1:8">
      <c r="A962" s="626" t="str">
        <f t="shared" si="54"/>
        <v>ТЕХНОИМПОРТЕКСПОРТ АД</v>
      </c>
      <c r="B962" s="626" t="str">
        <f t="shared" si="55"/>
        <v>831121837</v>
      </c>
      <c r="C962" s="630">
        <f t="shared" si="56"/>
        <v>45930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7-БГ'!D33</f>
        <v>0</v>
      </c>
    </row>
    <row r="963" spans="1:8">
      <c r="A963" s="626" t="str">
        <f t="shared" si="54"/>
        <v>ТЕХНОИМПОРТЕКСПОРТ АД</v>
      </c>
      <c r="B963" s="626" t="str">
        <f t="shared" si="55"/>
        <v>831121837</v>
      </c>
      <c r="C963" s="630">
        <f t="shared" si="56"/>
        <v>45930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7-БГ'!D34</f>
        <v>0</v>
      </c>
    </row>
    <row r="964" spans="1:8">
      <c r="A964" s="626" t="str">
        <f t="shared" si="54"/>
        <v>ТЕХНОИМПОРТЕКСПОРТ АД</v>
      </c>
      <c r="B964" s="626" t="str">
        <f t="shared" si="55"/>
        <v>831121837</v>
      </c>
      <c r="C964" s="630">
        <f t="shared" si="56"/>
        <v>45930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7-БГ'!D35</f>
        <v>0</v>
      </c>
    </row>
    <row r="965" spans="1:8">
      <c r="A965" s="626" t="str">
        <f t="shared" si="54"/>
        <v>ТЕХНОИМПОРТЕКСПОРТ АД</v>
      </c>
      <c r="B965" s="626" t="str">
        <f t="shared" si="55"/>
        <v>831121837</v>
      </c>
      <c r="C965" s="630">
        <f t="shared" si="56"/>
        <v>45930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7-БГ'!D36</f>
        <v>0</v>
      </c>
    </row>
    <row r="966" spans="1:8">
      <c r="A966" s="626" t="str">
        <f t="shared" si="54"/>
        <v>ТЕХНОИМПОРТЕКСПОРТ АД</v>
      </c>
      <c r="B966" s="626" t="str">
        <f t="shared" si="55"/>
        <v>831121837</v>
      </c>
      <c r="C966" s="630">
        <f t="shared" si="56"/>
        <v>45930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7-БГ'!D37</f>
        <v>0</v>
      </c>
    </row>
    <row r="967" spans="1:8">
      <c r="A967" s="626" t="str">
        <f t="shared" si="54"/>
        <v>ТЕХНОИМПОРТЕКСПОРТ АД</v>
      </c>
      <c r="B967" s="626" t="str">
        <f t="shared" si="55"/>
        <v>831121837</v>
      </c>
      <c r="C967" s="630">
        <f t="shared" si="56"/>
        <v>45930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7-БГ'!D38</f>
        <v>0</v>
      </c>
    </row>
    <row r="968" spans="1:8">
      <c r="A968" s="626" t="str">
        <f t="shared" si="54"/>
        <v>ТЕХНОИМПОРТЕКСПОРТ АД</v>
      </c>
      <c r="B968" s="626" t="str">
        <f t="shared" si="55"/>
        <v>831121837</v>
      </c>
      <c r="C968" s="630">
        <f t="shared" si="56"/>
        <v>45930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7-БГ'!D39</f>
        <v>0</v>
      </c>
    </row>
    <row r="969" spans="1:8">
      <c r="A969" s="626" t="str">
        <f t="shared" si="54"/>
        <v>ТЕХНОИМПОРТЕКСПОРТ АД</v>
      </c>
      <c r="B969" s="626" t="str">
        <f t="shared" si="55"/>
        <v>831121837</v>
      </c>
      <c r="C969" s="630">
        <f t="shared" si="56"/>
        <v>45930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7-БГ'!D40</f>
        <v>2</v>
      </c>
    </row>
    <row r="970" spans="1:8">
      <c r="A970" s="626" t="str">
        <f t="shared" si="54"/>
        <v>ТЕХНОИМПОРТЕКСПОРТ АД</v>
      </c>
      <c r="B970" s="626" t="str">
        <f t="shared" si="55"/>
        <v>831121837</v>
      </c>
      <c r="C970" s="630">
        <f t="shared" si="56"/>
        <v>45930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7-БГ'!D41</f>
        <v>0</v>
      </c>
    </row>
    <row r="971" spans="1:8">
      <c r="A971" s="626" t="str">
        <f t="shared" si="54"/>
        <v>ТЕХНОИМПОРТЕКСПОРТ АД</v>
      </c>
      <c r="B971" s="626" t="str">
        <f t="shared" si="55"/>
        <v>831121837</v>
      </c>
      <c r="C971" s="630">
        <f t="shared" si="56"/>
        <v>45930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7-БГ'!D42</f>
        <v>0</v>
      </c>
    </row>
    <row r="972" spans="1:8">
      <c r="A972" s="626" t="str">
        <f t="shared" si="54"/>
        <v>ТЕХНОИМПОРТЕКСПОРТ АД</v>
      </c>
      <c r="B972" s="626" t="str">
        <f t="shared" si="55"/>
        <v>831121837</v>
      </c>
      <c r="C972" s="630">
        <f t="shared" si="56"/>
        <v>45930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7-БГ'!D43</f>
        <v>0</v>
      </c>
    </row>
    <row r="973" spans="1:8">
      <c r="A973" s="626" t="str">
        <f t="shared" si="54"/>
        <v>ТЕХНОИМПОРТЕКСПОРТ АД</v>
      </c>
      <c r="B973" s="626" t="str">
        <f t="shared" si="55"/>
        <v>831121837</v>
      </c>
      <c r="C973" s="630">
        <f t="shared" si="56"/>
        <v>45930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7-БГ'!D44</f>
        <v>2</v>
      </c>
    </row>
    <row r="974" spans="1:8">
      <c r="A974" s="626" t="str">
        <f t="shared" si="54"/>
        <v>ТЕХНОИМПОРТЕКСПОРТ АД</v>
      </c>
      <c r="B974" s="626" t="str">
        <f t="shared" si="55"/>
        <v>831121837</v>
      </c>
      <c r="C974" s="630">
        <f t="shared" si="56"/>
        <v>45930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7-БГ'!D45</f>
        <v>16824</v>
      </c>
    </row>
    <row r="975" spans="1:8">
      <c r="A975" s="626" t="str">
        <f t="shared" si="54"/>
        <v>ТЕХНОИМПОРТЕКСПОРТ АД</v>
      </c>
      <c r="B975" s="626" t="str">
        <f t="shared" si="55"/>
        <v>831121837</v>
      </c>
      <c r="C975" s="630">
        <f t="shared" si="56"/>
        <v>45930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7-БГ'!D46</f>
        <v>16824</v>
      </c>
    </row>
    <row r="976" spans="1:8">
      <c r="A976" s="626" t="str">
        <f t="shared" ref="A976:A1039" si="57">pdeName</f>
        <v>ТЕХНОИМПОРТЕКСПОРТ АД</v>
      </c>
      <c r="B976" s="626" t="str">
        <f t="shared" ref="B976:B1039" si="58">pdeBulstat</f>
        <v>831121837</v>
      </c>
      <c r="C976" s="630">
        <f t="shared" ref="C976:C1039" si="59">endDate</f>
        <v>45930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7-БГ'!E11</f>
        <v>0</v>
      </c>
    </row>
    <row r="977" spans="1:8">
      <c r="A977" s="626" t="str">
        <f t="shared" si="57"/>
        <v>ТЕХНОИМПОРТЕКСПОРТ АД</v>
      </c>
      <c r="B977" s="626" t="str">
        <f t="shared" si="58"/>
        <v>831121837</v>
      </c>
      <c r="C977" s="630">
        <f t="shared" si="59"/>
        <v>45930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7-БГ'!E13</f>
        <v>0</v>
      </c>
    </row>
    <row r="978" spans="1:8">
      <c r="A978" s="626" t="str">
        <f t="shared" si="57"/>
        <v>ТЕХНОИМПОРТЕКСПОРТ АД</v>
      </c>
      <c r="B978" s="626" t="str">
        <f t="shared" si="58"/>
        <v>831121837</v>
      </c>
      <c r="C978" s="630">
        <f t="shared" si="59"/>
        <v>45930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7-БГ'!E14</f>
        <v>0</v>
      </c>
    </row>
    <row r="979" spans="1:8">
      <c r="A979" s="626" t="str">
        <f t="shared" si="57"/>
        <v>ТЕХНОИМПОРТЕКСПОРТ АД</v>
      </c>
      <c r="B979" s="626" t="str">
        <f t="shared" si="58"/>
        <v>831121837</v>
      </c>
      <c r="C979" s="630">
        <f t="shared" si="59"/>
        <v>45930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7-БГ'!E15</f>
        <v>0</v>
      </c>
    </row>
    <row r="980" spans="1:8">
      <c r="A980" s="626" t="str">
        <f t="shared" si="57"/>
        <v>ТЕХНОИМПОРТЕКСПОРТ АД</v>
      </c>
      <c r="B980" s="626" t="str">
        <f t="shared" si="58"/>
        <v>831121837</v>
      </c>
      <c r="C980" s="630">
        <f t="shared" si="59"/>
        <v>45930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7-БГ'!E16</f>
        <v>0</v>
      </c>
    </row>
    <row r="981" spans="1:8">
      <c r="A981" s="626" t="str">
        <f t="shared" si="57"/>
        <v>ТЕХНОИМПОРТЕКСПОРТ АД</v>
      </c>
      <c r="B981" s="626" t="str">
        <f t="shared" si="58"/>
        <v>831121837</v>
      </c>
      <c r="C981" s="630">
        <f t="shared" si="59"/>
        <v>45930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7-БГ'!E17</f>
        <v>0</v>
      </c>
    </row>
    <row r="982" spans="1:8">
      <c r="A982" s="626" t="str">
        <f t="shared" si="57"/>
        <v>ТЕХНОИМПОРТЕКСПОРТ АД</v>
      </c>
      <c r="B982" s="626" t="str">
        <f t="shared" si="58"/>
        <v>831121837</v>
      </c>
      <c r="C982" s="630">
        <f t="shared" si="59"/>
        <v>45930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7-БГ'!E18</f>
        <v>38707</v>
      </c>
    </row>
    <row r="983" spans="1:8">
      <c r="A983" s="626" t="str">
        <f t="shared" si="57"/>
        <v>ТЕХНОИМПОРТЕКСПОРТ АД</v>
      </c>
      <c r="B983" s="626" t="str">
        <f t="shared" si="58"/>
        <v>831121837</v>
      </c>
      <c r="C983" s="630">
        <f t="shared" si="59"/>
        <v>45930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7-БГ'!E19</f>
        <v>0</v>
      </c>
    </row>
    <row r="984" spans="1:8">
      <c r="A984" s="626" t="str">
        <f t="shared" si="57"/>
        <v>ТЕХНОИМПОРТЕКСПОРТ АД</v>
      </c>
      <c r="B984" s="626" t="str">
        <f t="shared" si="58"/>
        <v>831121837</v>
      </c>
      <c r="C984" s="630">
        <f t="shared" si="59"/>
        <v>45930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7-БГ'!E20</f>
        <v>38707</v>
      </c>
    </row>
    <row r="985" spans="1:8">
      <c r="A985" s="626" t="str">
        <f t="shared" si="57"/>
        <v>ТЕХНОИМПОРТЕКСПОРТ АД</v>
      </c>
      <c r="B985" s="626" t="str">
        <f t="shared" si="58"/>
        <v>831121837</v>
      </c>
      <c r="C985" s="630">
        <f t="shared" si="59"/>
        <v>45930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7-БГ'!E21</f>
        <v>38707</v>
      </c>
    </row>
    <row r="986" spans="1:8">
      <c r="A986" s="626" t="str">
        <f t="shared" si="57"/>
        <v>ТЕХНОИМПОРТЕКСПОРТ АД</v>
      </c>
      <c r="B986" s="626" t="str">
        <f t="shared" si="58"/>
        <v>831121837</v>
      </c>
      <c r="C986" s="630">
        <f t="shared" si="59"/>
        <v>45930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7-БГ'!E23</f>
        <v>540</v>
      </c>
    </row>
    <row r="987" spans="1:8">
      <c r="A987" s="626" t="str">
        <f t="shared" si="57"/>
        <v>ТЕХНОИМПОРТЕКСПОРТ АД</v>
      </c>
      <c r="B987" s="626" t="str">
        <f t="shared" si="58"/>
        <v>831121837</v>
      </c>
      <c r="C987" s="630">
        <f t="shared" si="59"/>
        <v>45930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7-БГ'!E26</f>
        <v>0</v>
      </c>
    </row>
    <row r="988" spans="1:8">
      <c r="A988" s="626" t="str">
        <f t="shared" si="57"/>
        <v>ТЕХНОИМПОРТЕКСПОРТ АД</v>
      </c>
      <c r="B988" s="626" t="str">
        <f t="shared" si="58"/>
        <v>831121837</v>
      </c>
      <c r="C988" s="630">
        <f t="shared" si="59"/>
        <v>45930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7-БГ'!E27</f>
        <v>0</v>
      </c>
    </row>
    <row r="989" spans="1:8">
      <c r="A989" s="626" t="str">
        <f t="shared" si="57"/>
        <v>ТЕХНОИМПОРТЕКСПОРТ АД</v>
      </c>
      <c r="B989" s="626" t="str">
        <f t="shared" si="58"/>
        <v>831121837</v>
      </c>
      <c r="C989" s="630">
        <f t="shared" si="59"/>
        <v>45930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7-БГ'!E28</f>
        <v>0</v>
      </c>
    </row>
    <row r="990" spans="1:8">
      <c r="A990" s="626" t="str">
        <f t="shared" si="57"/>
        <v>ТЕХНОИМПОРТЕКСПОРТ АД</v>
      </c>
      <c r="B990" s="626" t="str">
        <f t="shared" si="58"/>
        <v>831121837</v>
      </c>
      <c r="C990" s="630">
        <f t="shared" si="59"/>
        <v>45930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7-БГ'!E29</f>
        <v>0</v>
      </c>
    </row>
    <row r="991" spans="1:8">
      <c r="A991" s="626" t="str">
        <f t="shared" si="57"/>
        <v>ТЕХНОИМПОРТЕКСПОРТ АД</v>
      </c>
      <c r="B991" s="626" t="str">
        <f t="shared" si="58"/>
        <v>831121837</v>
      </c>
      <c r="C991" s="630">
        <f t="shared" si="59"/>
        <v>45930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7-БГ'!E30</f>
        <v>0</v>
      </c>
    </row>
    <row r="992" spans="1:8">
      <c r="A992" s="626" t="str">
        <f t="shared" si="57"/>
        <v>ТЕХНОИМПОРТЕКСПОРТ АД</v>
      </c>
      <c r="B992" s="626" t="str">
        <f t="shared" si="58"/>
        <v>831121837</v>
      </c>
      <c r="C992" s="630">
        <f t="shared" si="59"/>
        <v>45930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7-БГ'!E31</f>
        <v>0</v>
      </c>
    </row>
    <row r="993" spans="1:8">
      <c r="A993" s="626" t="str">
        <f t="shared" si="57"/>
        <v>ТЕХНОИМПОРТЕКСПОРТ АД</v>
      </c>
      <c r="B993" s="626" t="str">
        <f t="shared" si="58"/>
        <v>831121837</v>
      </c>
      <c r="C993" s="630">
        <f t="shared" si="59"/>
        <v>45930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7-БГ'!E32</f>
        <v>0</v>
      </c>
    </row>
    <row r="994" spans="1:8">
      <c r="A994" s="626" t="str">
        <f t="shared" si="57"/>
        <v>ТЕХНОИМПОРТЕКСПОРТ АД</v>
      </c>
      <c r="B994" s="626" t="str">
        <f t="shared" si="58"/>
        <v>831121837</v>
      </c>
      <c r="C994" s="630">
        <f t="shared" si="59"/>
        <v>45930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7-БГ'!E33</f>
        <v>0</v>
      </c>
    </row>
    <row r="995" spans="1:8">
      <c r="A995" s="626" t="str">
        <f t="shared" si="57"/>
        <v>ТЕХНОИМПОРТЕКСПОРТ АД</v>
      </c>
      <c r="B995" s="626" t="str">
        <f t="shared" si="58"/>
        <v>831121837</v>
      </c>
      <c r="C995" s="630">
        <f t="shared" si="59"/>
        <v>45930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7-БГ'!E34</f>
        <v>0</v>
      </c>
    </row>
    <row r="996" spans="1:8">
      <c r="A996" s="626" t="str">
        <f t="shared" si="57"/>
        <v>ТЕХНОИМПОРТЕКСПОРТ АД</v>
      </c>
      <c r="B996" s="626" t="str">
        <f t="shared" si="58"/>
        <v>831121837</v>
      </c>
      <c r="C996" s="630">
        <f t="shared" si="59"/>
        <v>45930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7-БГ'!E35</f>
        <v>0</v>
      </c>
    </row>
    <row r="997" spans="1:8">
      <c r="A997" s="626" t="str">
        <f t="shared" si="57"/>
        <v>ТЕХНОИМПОРТЕКСПОРТ АД</v>
      </c>
      <c r="B997" s="626" t="str">
        <f t="shared" si="58"/>
        <v>831121837</v>
      </c>
      <c r="C997" s="630">
        <f t="shared" si="59"/>
        <v>45930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7-БГ'!E36</f>
        <v>0</v>
      </c>
    </row>
    <row r="998" spans="1:8">
      <c r="A998" s="626" t="str">
        <f t="shared" si="57"/>
        <v>ТЕХНОИМПОРТЕКСПОРТ АД</v>
      </c>
      <c r="B998" s="626" t="str">
        <f t="shared" si="58"/>
        <v>831121837</v>
      </c>
      <c r="C998" s="630">
        <f t="shared" si="59"/>
        <v>45930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7-БГ'!E37</f>
        <v>0</v>
      </c>
    </row>
    <row r="999" spans="1:8">
      <c r="A999" s="626" t="str">
        <f t="shared" si="57"/>
        <v>ТЕХНОИМПОРТЕКСПОРТ АД</v>
      </c>
      <c r="B999" s="626" t="str">
        <f t="shared" si="58"/>
        <v>831121837</v>
      </c>
      <c r="C999" s="630">
        <f t="shared" si="59"/>
        <v>45930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7-БГ'!E38</f>
        <v>0</v>
      </c>
    </row>
    <row r="1000" spans="1:8">
      <c r="A1000" s="626" t="str">
        <f t="shared" si="57"/>
        <v>ТЕХНОИМПОРТЕКСПОРТ АД</v>
      </c>
      <c r="B1000" s="626" t="str">
        <f t="shared" si="58"/>
        <v>831121837</v>
      </c>
      <c r="C1000" s="630">
        <f t="shared" si="59"/>
        <v>45930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7-БГ'!E39</f>
        <v>0</v>
      </c>
    </row>
    <row r="1001" spans="1:8">
      <c r="A1001" s="626" t="str">
        <f t="shared" si="57"/>
        <v>ТЕХНОИМПОРТЕКСПОРТ АД</v>
      </c>
      <c r="B1001" s="626" t="str">
        <f t="shared" si="58"/>
        <v>831121837</v>
      </c>
      <c r="C1001" s="630">
        <f t="shared" si="59"/>
        <v>45930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7-БГ'!E40</f>
        <v>0</v>
      </c>
    </row>
    <row r="1002" spans="1:8">
      <c r="A1002" s="626" t="str">
        <f t="shared" si="57"/>
        <v>ТЕХНОИМПОРТЕКСПОРТ АД</v>
      </c>
      <c r="B1002" s="626" t="str">
        <f t="shared" si="58"/>
        <v>831121837</v>
      </c>
      <c r="C1002" s="630">
        <f t="shared" si="59"/>
        <v>45930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7-БГ'!E41</f>
        <v>0</v>
      </c>
    </row>
    <row r="1003" spans="1:8">
      <c r="A1003" s="626" t="str">
        <f t="shared" si="57"/>
        <v>ТЕХНОИМПОРТЕКСПОРТ АД</v>
      </c>
      <c r="B1003" s="626" t="str">
        <f t="shared" si="58"/>
        <v>831121837</v>
      </c>
      <c r="C1003" s="630">
        <f t="shared" si="59"/>
        <v>45930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7-БГ'!E42</f>
        <v>0</v>
      </c>
    </row>
    <row r="1004" spans="1:8">
      <c r="A1004" s="626" t="str">
        <f t="shared" si="57"/>
        <v>ТЕХНОИМПОРТЕКСПОРТ АД</v>
      </c>
      <c r="B1004" s="626" t="str">
        <f t="shared" si="58"/>
        <v>831121837</v>
      </c>
      <c r="C1004" s="630">
        <f t="shared" si="59"/>
        <v>45930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7-БГ'!E43</f>
        <v>0</v>
      </c>
    </row>
    <row r="1005" spans="1:8">
      <c r="A1005" s="626" t="str">
        <f t="shared" si="57"/>
        <v>ТЕХНОИМПОРТЕКСПОРТ АД</v>
      </c>
      <c r="B1005" s="626" t="str">
        <f t="shared" si="58"/>
        <v>831121837</v>
      </c>
      <c r="C1005" s="630">
        <f t="shared" si="59"/>
        <v>45930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7-БГ'!E44</f>
        <v>0</v>
      </c>
    </row>
    <row r="1006" spans="1:8">
      <c r="A1006" s="626" t="str">
        <f t="shared" si="57"/>
        <v>ТЕХНОИМПОРТЕКСПОРТ АД</v>
      </c>
      <c r="B1006" s="626" t="str">
        <f t="shared" si="58"/>
        <v>831121837</v>
      </c>
      <c r="C1006" s="630">
        <f t="shared" si="59"/>
        <v>45930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7-БГ'!E45</f>
        <v>0</v>
      </c>
    </row>
    <row r="1007" spans="1:8">
      <c r="A1007" s="626" t="str">
        <f t="shared" si="57"/>
        <v>ТЕХНОИМПОРТЕКСПОРТ АД</v>
      </c>
      <c r="B1007" s="626" t="str">
        <f t="shared" si="58"/>
        <v>831121837</v>
      </c>
      <c r="C1007" s="630">
        <f t="shared" si="59"/>
        <v>45930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7-БГ'!E46</f>
        <v>39247</v>
      </c>
    </row>
    <row r="1008" spans="1:8">
      <c r="A1008" s="626" t="str">
        <f t="shared" si="57"/>
        <v>ТЕХНОИМПОРТЕКСПОРТ АД</v>
      </c>
      <c r="B1008" s="626" t="str">
        <f t="shared" si="58"/>
        <v>831121837</v>
      </c>
      <c r="C1008" s="630">
        <f t="shared" si="59"/>
        <v>45930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7-БГ'!C54</f>
        <v>0</v>
      </c>
    </row>
    <row r="1009" spans="1:8">
      <c r="A1009" s="626" t="str">
        <f t="shared" si="57"/>
        <v>ТЕХНОИМПОРТЕКСПОРТ АД</v>
      </c>
      <c r="B1009" s="626" t="str">
        <f t="shared" si="58"/>
        <v>831121837</v>
      </c>
      <c r="C1009" s="630">
        <f t="shared" si="59"/>
        <v>45930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7-БГ'!C55</f>
        <v>0</v>
      </c>
    </row>
    <row r="1010" spans="1:8">
      <c r="A1010" s="626" t="str">
        <f t="shared" si="57"/>
        <v>ТЕХНОИМПОРТЕКСПОРТ АД</v>
      </c>
      <c r="B1010" s="626" t="str">
        <f t="shared" si="58"/>
        <v>831121837</v>
      </c>
      <c r="C1010" s="630">
        <f t="shared" si="59"/>
        <v>45930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7-БГ'!C56</f>
        <v>0</v>
      </c>
    </row>
    <row r="1011" spans="1:8">
      <c r="A1011" s="626" t="str">
        <f t="shared" si="57"/>
        <v>ТЕХНОИМПОРТЕКСПОРТ АД</v>
      </c>
      <c r="B1011" s="626" t="str">
        <f t="shared" si="58"/>
        <v>831121837</v>
      </c>
      <c r="C1011" s="630">
        <f t="shared" si="59"/>
        <v>45930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7-БГ'!C57</f>
        <v>0</v>
      </c>
    </row>
    <row r="1012" spans="1:8">
      <c r="A1012" s="626" t="str">
        <f t="shared" si="57"/>
        <v>ТЕХНОИМПОРТЕКСПОРТ АД</v>
      </c>
      <c r="B1012" s="626" t="str">
        <f t="shared" si="58"/>
        <v>831121837</v>
      </c>
      <c r="C1012" s="630">
        <f t="shared" si="59"/>
        <v>45930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7-БГ'!C58</f>
        <v>18076</v>
      </c>
    </row>
    <row r="1013" spans="1:8">
      <c r="A1013" s="626" t="str">
        <f t="shared" si="57"/>
        <v>ТЕХНОИМПОРТЕКСПОРТ АД</v>
      </c>
      <c r="B1013" s="626" t="str">
        <f t="shared" si="58"/>
        <v>831121837</v>
      </c>
      <c r="C1013" s="630">
        <f t="shared" si="59"/>
        <v>45930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7-БГ'!C59</f>
        <v>18076</v>
      </c>
    </row>
    <row r="1014" spans="1:8">
      <c r="A1014" s="626" t="str">
        <f t="shared" si="57"/>
        <v>ТЕХНОИМПОРТЕКСПОРТ АД</v>
      </c>
      <c r="B1014" s="626" t="str">
        <f t="shared" si="58"/>
        <v>831121837</v>
      </c>
      <c r="C1014" s="630">
        <f t="shared" si="59"/>
        <v>45930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7-БГ'!C60</f>
        <v>0</v>
      </c>
    </row>
    <row r="1015" spans="1:8">
      <c r="A1015" s="626" t="str">
        <f t="shared" si="57"/>
        <v>ТЕХНОИМПОРТЕКСПОРТ АД</v>
      </c>
      <c r="B1015" s="626" t="str">
        <f t="shared" si="58"/>
        <v>831121837</v>
      </c>
      <c r="C1015" s="630">
        <f t="shared" si="59"/>
        <v>45930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7-БГ'!C61</f>
        <v>0</v>
      </c>
    </row>
    <row r="1016" spans="1:8">
      <c r="A1016" s="626" t="str">
        <f t="shared" si="57"/>
        <v>ТЕХНОИМПОРТЕКСПОРТ АД</v>
      </c>
      <c r="B1016" s="626" t="str">
        <f t="shared" si="58"/>
        <v>831121837</v>
      </c>
      <c r="C1016" s="630">
        <f t="shared" si="59"/>
        <v>45930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7-БГ'!C62</f>
        <v>0</v>
      </c>
    </row>
    <row r="1017" spans="1:8">
      <c r="A1017" s="626" t="str">
        <f t="shared" si="57"/>
        <v>ТЕХНОИМПОРТЕКСПОРТ АД</v>
      </c>
      <c r="B1017" s="626" t="str">
        <f t="shared" si="58"/>
        <v>831121837</v>
      </c>
      <c r="C1017" s="630">
        <f t="shared" si="59"/>
        <v>45930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7-БГ'!C63</f>
        <v>0</v>
      </c>
    </row>
    <row r="1018" spans="1:8">
      <c r="A1018" s="626" t="str">
        <f t="shared" si="57"/>
        <v>ТЕХНОИМПОРТЕКСПОРТ АД</v>
      </c>
      <c r="B1018" s="626" t="str">
        <f t="shared" si="58"/>
        <v>831121837</v>
      </c>
      <c r="C1018" s="630">
        <f t="shared" si="59"/>
        <v>45930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7-БГ'!C64</f>
        <v>0</v>
      </c>
    </row>
    <row r="1019" spans="1:8">
      <c r="A1019" s="626" t="str">
        <f t="shared" si="57"/>
        <v>ТЕХНОИМПОРТЕКСПОРТ АД</v>
      </c>
      <c r="B1019" s="626" t="str">
        <f t="shared" si="58"/>
        <v>831121837</v>
      </c>
      <c r="C1019" s="630">
        <f t="shared" si="59"/>
        <v>45930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7-БГ'!C65</f>
        <v>17500</v>
      </c>
    </row>
    <row r="1020" spans="1:8">
      <c r="A1020" s="626" t="str">
        <f t="shared" si="57"/>
        <v>ТЕХНОИМПОРТЕКСПОРТ АД</v>
      </c>
      <c r="B1020" s="626" t="str">
        <f t="shared" si="58"/>
        <v>831121837</v>
      </c>
      <c r="C1020" s="630">
        <f t="shared" si="59"/>
        <v>45930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7-БГ'!C66</f>
        <v>0</v>
      </c>
    </row>
    <row r="1021" spans="1:8">
      <c r="A1021" s="626" t="str">
        <f t="shared" si="57"/>
        <v>ТЕХНОИМПОРТЕКСПОРТ АД</v>
      </c>
      <c r="B1021" s="626" t="str">
        <f t="shared" si="58"/>
        <v>831121837</v>
      </c>
      <c r="C1021" s="630">
        <f t="shared" si="59"/>
        <v>45930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7-БГ'!C67</f>
        <v>0</v>
      </c>
    </row>
    <row r="1022" spans="1:8">
      <c r="A1022" s="626" t="str">
        <f t="shared" si="57"/>
        <v>ТЕХНОИМПОРТЕКСПОРТ АД</v>
      </c>
      <c r="B1022" s="626" t="str">
        <f t="shared" si="58"/>
        <v>831121837</v>
      </c>
      <c r="C1022" s="630">
        <f t="shared" si="59"/>
        <v>45930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7-БГ'!C68</f>
        <v>35576</v>
      </c>
    </row>
    <row r="1023" spans="1:8">
      <c r="A1023" s="626" t="str">
        <f t="shared" si="57"/>
        <v>ТЕХНОИМПОРТЕКСПОРТ АД</v>
      </c>
      <c r="B1023" s="626" t="str">
        <f t="shared" si="58"/>
        <v>831121837</v>
      </c>
      <c r="C1023" s="630">
        <f t="shared" si="59"/>
        <v>45930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7-БГ'!C70</f>
        <v>1895</v>
      </c>
    </row>
    <row r="1024" spans="1:8">
      <c r="A1024" s="626" t="str">
        <f t="shared" si="57"/>
        <v>ТЕХНОИМПОРТЕКСПОРТ АД</v>
      </c>
      <c r="B1024" s="626" t="str">
        <f t="shared" si="58"/>
        <v>831121837</v>
      </c>
      <c r="C1024" s="630">
        <f t="shared" si="59"/>
        <v>45930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7-БГ'!C73</f>
        <v>0</v>
      </c>
    </row>
    <row r="1025" spans="1:8">
      <c r="A1025" s="626" t="str">
        <f t="shared" si="57"/>
        <v>ТЕХНОИМПОРТЕКСПОРТ АД</v>
      </c>
      <c r="B1025" s="626" t="str">
        <f t="shared" si="58"/>
        <v>831121837</v>
      </c>
      <c r="C1025" s="630">
        <f t="shared" si="59"/>
        <v>45930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7-БГ'!C74</f>
        <v>0</v>
      </c>
    </row>
    <row r="1026" spans="1:8">
      <c r="A1026" s="626" t="str">
        <f t="shared" si="57"/>
        <v>ТЕХНОИМПОРТЕКСПОРТ АД</v>
      </c>
      <c r="B1026" s="626" t="str">
        <f t="shared" si="58"/>
        <v>831121837</v>
      </c>
      <c r="C1026" s="630">
        <f t="shared" si="59"/>
        <v>45930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7-БГ'!C75</f>
        <v>0</v>
      </c>
    </row>
    <row r="1027" spans="1:8">
      <c r="A1027" s="626" t="str">
        <f t="shared" si="57"/>
        <v>ТЕХНОИМПОРТЕКСПОРТ АД</v>
      </c>
      <c r="B1027" s="626" t="str">
        <f t="shared" si="58"/>
        <v>831121837</v>
      </c>
      <c r="C1027" s="630">
        <f t="shared" si="59"/>
        <v>45930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7-БГ'!C76</f>
        <v>0</v>
      </c>
    </row>
    <row r="1028" spans="1:8">
      <c r="A1028" s="626" t="str">
        <f t="shared" si="57"/>
        <v>ТЕХНОИМПОРТЕКСПОРТ АД</v>
      </c>
      <c r="B1028" s="626" t="str">
        <f t="shared" si="58"/>
        <v>831121837</v>
      </c>
      <c r="C1028" s="630">
        <f t="shared" si="59"/>
        <v>45930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7-БГ'!C77</f>
        <v>32666</v>
      </c>
    </row>
    <row r="1029" spans="1:8">
      <c r="A1029" s="626" t="str">
        <f t="shared" si="57"/>
        <v>ТЕХНОИМПОРТЕКСПОРТ АД</v>
      </c>
      <c r="B1029" s="626" t="str">
        <f t="shared" si="58"/>
        <v>831121837</v>
      </c>
      <c r="C1029" s="630">
        <f t="shared" si="59"/>
        <v>45930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7-БГ'!C78</f>
        <v>32666</v>
      </c>
    </row>
    <row r="1030" spans="1:8">
      <c r="A1030" s="626" t="str">
        <f t="shared" si="57"/>
        <v>ТЕХНОИМПОРТЕКСПОРТ АД</v>
      </c>
      <c r="B1030" s="626" t="str">
        <f t="shared" si="58"/>
        <v>831121837</v>
      </c>
      <c r="C1030" s="630">
        <f t="shared" si="59"/>
        <v>45930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7-БГ'!C79</f>
        <v>0</v>
      </c>
    </row>
    <row r="1031" spans="1:8">
      <c r="A1031" s="626" t="str">
        <f t="shared" si="57"/>
        <v>ТЕХНОИМПОРТЕКСПОРТ АД</v>
      </c>
      <c r="B1031" s="626" t="str">
        <f t="shared" si="58"/>
        <v>831121837</v>
      </c>
      <c r="C1031" s="630">
        <f t="shared" si="59"/>
        <v>45930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7-БГ'!C80</f>
        <v>0</v>
      </c>
    </row>
    <row r="1032" spans="1:8">
      <c r="A1032" s="626" t="str">
        <f t="shared" si="57"/>
        <v>ТЕХНОИМПОРТЕКСПОРТ АД</v>
      </c>
      <c r="B1032" s="626" t="str">
        <f t="shared" si="58"/>
        <v>831121837</v>
      </c>
      <c r="C1032" s="630">
        <f t="shared" si="59"/>
        <v>45930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7-БГ'!C81</f>
        <v>0</v>
      </c>
    </row>
    <row r="1033" spans="1:8">
      <c r="A1033" s="626" t="str">
        <f t="shared" si="57"/>
        <v>ТЕХНОИМПОРТЕКСПОРТ АД</v>
      </c>
      <c r="B1033" s="626" t="str">
        <f t="shared" si="58"/>
        <v>831121837</v>
      </c>
      <c r="C1033" s="630">
        <f t="shared" si="59"/>
        <v>45930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7-БГ'!C82</f>
        <v>10650</v>
      </c>
    </row>
    <row r="1034" spans="1:8">
      <c r="A1034" s="626" t="str">
        <f t="shared" si="57"/>
        <v>ТЕХНОИМПОРТЕКСПОРТ АД</v>
      </c>
      <c r="B1034" s="626" t="str">
        <f t="shared" si="58"/>
        <v>831121837</v>
      </c>
      <c r="C1034" s="630">
        <f t="shared" si="59"/>
        <v>45930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7-БГ'!C83</f>
        <v>0</v>
      </c>
    </row>
    <row r="1035" spans="1:8">
      <c r="A1035" s="626" t="str">
        <f t="shared" si="57"/>
        <v>ТЕХНОИМПОРТЕКСПОРТ АД</v>
      </c>
      <c r="B1035" s="626" t="str">
        <f t="shared" si="58"/>
        <v>831121837</v>
      </c>
      <c r="C1035" s="630">
        <f t="shared" si="59"/>
        <v>45930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7-БГ'!C84</f>
        <v>7237</v>
      </c>
    </row>
    <row r="1036" spans="1:8">
      <c r="A1036" s="626" t="str">
        <f t="shared" si="57"/>
        <v>ТЕХНОИМПОРТЕКСПОРТ АД</v>
      </c>
      <c r="B1036" s="626" t="str">
        <f t="shared" si="58"/>
        <v>831121837</v>
      </c>
      <c r="C1036" s="630">
        <f t="shared" si="59"/>
        <v>45930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7-БГ'!C85</f>
        <v>3413</v>
      </c>
    </row>
    <row r="1037" spans="1:8">
      <c r="A1037" s="626" t="str">
        <f t="shared" si="57"/>
        <v>ТЕХНОИМПОРТЕКСПОРТ АД</v>
      </c>
      <c r="B1037" s="626" t="str">
        <f t="shared" si="58"/>
        <v>831121837</v>
      </c>
      <c r="C1037" s="630">
        <f t="shared" si="59"/>
        <v>45930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7-БГ'!C86</f>
        <v>0</v>
      </c>
    </row>
    <row r="1038" spans="1:8">
      <c r="A1038" s="626" t="str">
        <f t="shared" si="57"/>
        <v>ТЕХНОИМПОРТЕКСПОРТ АД</v>
      </c>
      <c r="B1038" s="626" t="str">
        <f t="shared" si="58"/>
        <v>831121837</v>
      </c>
      <c r="C1038" s="630">
        <f t="shared" si="59"/>
        <v>45930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7-БГ'!C87</f>
        <v>14146</v>
      </c>
    </row>
    <row r="1039" spans="1:8">
      <c r="A1039" s="626" t="str">
        <f t="shared" si="57"/>
        <v>ТЕХНОИМПОРТЕКСПОРТ АД</v>
      </c>
      <c r="B1039" s="626" t="str">
        <f t="shared" si="58"/>
        <v>831121837</v>
      </c>
      <c r="C1039" s="630">
        <f t="shared" si="59"/>
        <v>45930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7-БГ'!C88</f>
        <v>4396</v>
      </c>
    </row>
    <row r="1040" spans="1:8">
      <c r="A1040" s="626" t="str">
        <f t="shared" ref="A1040:A1103" si="60">pdeName</f>
        <v>ТЕХНОИМПОРТЕКСПОРТ АД</v>
      </c>
      <c r="B1040" s="626" t="str">
        <f t="shared" ref="B1040:B1103" si="61">pdeBulstat</f>
        <v>831121837</v>
      </c>
      <c r="C1040" s="630">
        <f t="shared" ref="C1040:C1103" si="62">endDate</f>
        <v>45930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7-БГ'!C89</f>
        <v>3715</v>
      </c>
    </row>
    <row r="1041" spans="1:8">
      <c r="A1041" s="626" t="str">
        <f t="shared" si="60"/>
        <v>ТЕХНОИМПОРТЕКСПОРТ АД</v>
      </c>
      <c r="B1041" s="626" t="str">
        <f t="shared" si="61"/>
        <v>831121837</v>
      </c>
      <c r="C1041" s="630">
        <f t="shared" si="62"/>
        <v>45930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7-БГ'!C90</f>
        <v>5881</v>
      </c>
    </row>
    <row r="1042" spans="1:8">
      <c r="A1042" s="626" t="str">
        <f t="shared" si="60"/>
        <v>ТЕХНОИМПОРТЕКСПОРТ АД</v>
      </c>
      <c r="B1042" s="626" t="str">
        <f t="shared" si="61"/>
        <v>831121837</v>
      </c>
      <c r="C1042" s="630">
        <f t="shared" si="62"/>
        <v>45930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7-БГ'!C91</f>
        <v>36</v>
      </c>
    </row>
    <row r="1043" spans="1:8">
      <c r="A1043" s="626" t="str">
        <f t="shared" si="60"/>
        <v>ТЕХНОИМПОРТЕКСПОРТ АД</v>
      </c>
      <c r="B1043" s="626" t="str">
        <f t="shared" si="61"/>
        <v>831121837</v>
      </c>
      <c r="C1043" s="630">
        <f t="shared" si="62"/>
        <v>45930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7-БГ'!C92</f>
        <v>108</v>
      </c>
    </row>
    <row r="1044" spans="1:8">
      <c r="A1044" s="626" t="str">
        <f t="shared" si="60"/>
        <v>ТЕХНОИМПОРТЕКСПОРТ АД</v>
      </c>
      <c r="B1044" s="626" t="str">
        <f t="shared" si="61"/>
        <v>831121837</v>
      </c>
      <c r="C1044" s="630">
        <f t="shared" si="62"/>
        <v>45930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7-БГ'!C93</f>
        <v>0</v>
      </c>
    </row>
    <row r="1045" spans="1:8">
      <c r="A1045" s="626" t="str">
        <f t="shared" si="60"/>
        <v>ТЕХНОИМПОРТЕКСПОРТ АД</v>
      </c>
      <c r="B1045" s="626" t="str">
        <f t="shared" si="61"/>
        <v>831121837</v>
      </c>
      <c r="C1045" s="630">
        <f t="shared" si="62"/>
        <v>45930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7-БГ'!C94</f>
        <v>12</v>
      </c>
    </row>
    <row r="1046" spans="1:8">
      <c r="A1046" s="626" t="str">
        <f t="shared" si="60"/>
        <v>ТЕХНОИМПОРТЕКСПОРТ АД</v>
      </c>
      <c r="B1046" s="626" t="str">
        <f t="shared" si="61"/>
        <v>831121837</v>
      </c>
      <c r="C1046" s="630">
        <f t="shared" si="62"/>
        <v>45930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7-БГ'!C95</f>
        <v>96</v>
      </c>
    </row>
    <row r="1047" spans="1:8">
      <c r="A1047" s="626" t="str">
        <f t="shared" si="60"/>
        <v>ТЕХНОИМПОРТЕКСПОРТ АД</v>
      </c>
      <c r="B1047" s="626" t="str">
        <f t="shared" si="61"/>
        <v>831121837</v>
      </c>
      <c r="C1047" s="630">
        <f t="shared" si="62"/>
        <v>45930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7-БГ'!C96</f>
        <v>10</v>
      </c>
    </row>
    <row r="1048" spans="1:8">
      <c r="A1048" s="626" t="str">
        <f t="shared" si="60"/>
        <v>ТЕХНОИМПОРТЕКСПОРТ АД</v>
      </c>
      <c r="B1048" s="626" t="str">
        <f t="shared" si="61"/>
        <v>831121837</v>
      </c>
      <c r="C1048" s="630">
        <f t="shared" si="62"/>
        <v>45930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7-БГ'!C97</f>
        <v>644</v>
      </c>
    </row>
    <row r="1049" spans="1:8">
      <c r="A1049" s="626" t="str">
        <f t="shared" si="60"/>
        <v>ТЕХНОИМПОРТЕКСПОРТ АД</v>
      </c>
      <c r="B1049" s="626" t="str">
        <f t="shared" si="61"/>
        <v>831121837</v>
      </c>
      <c r="C1049" s="630">
        <f t="shared" si="62"/>
        <v>45930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7-БГ'!C98</f>
        <v>58106</v>
      </c>
    </row>
    <row r="1050" spans="1:8">
      <c r="A1050" s="626" t="str">
        <f t="shared" si="60"/>
        <v>ТЕХНОИМПОРТЕКСПОРТ АД</v>
      </c>
      <c r="B1050" s="626" t="str">
        <f t="shared" si="61"/>
        <v>831121837</v>
      </c>
      <c r="C1050" s="630">
        <f t="shared" si="62"/>
        <v>45930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7-БГ'!C99</f>
        <v>95577</v>
      </c>
    </row>
    <row r="1051" spans="1:8">
      <c r="A1051" s="626" t="str">
        <f t="shared" si="60"/>
        <v>ТЕХНОИМПОРТЕКСПОРТ АД</v>
      </c>
      <c r="B1051" s="626" t="str">
        <f t="shared" si="61"/>
        <v>831121837</v>
      </c>
      <c r="C1051" s="630">
        <f t="shared" si="62"/>
        <v>45930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7-БГ'!D54</f>
        <v>0</v>
      </c>
    </row>
    <row r="1052" spans="1:8">
      <c r="A1052" s="626" t="str">
        <f t="shared" si="60"/>
        <v>ТЕХНОИМПОРТЕКСПОРТ АД</v>
      </c>
      <c r="B1052" s="626" t="str">
        <f t="shared" si="61"/>
        <v>831121837</v>
      </c>
      <c r="C1052" s="630">
        <f t="shared" si="62"/>
        <v>45930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7-БГ'!D55</f>
        <v>0</v>
      </c>
    </row>
    <row r="1053" spans="1:8">
      <c r="A1053" s="626" t="str">
        <f t="shared" si="60"/>
        <v>ТЕХНОИМПОРТЕКСПОРТ АД</v>
      </c>
      <c r="B1053" s="626" t="str">
        <f t="shared" si="61"/>
        <v>831121837</v>
      </c>
      <c r="C1053" s="630">
        <f t="shared" si="62"/>
        <v>45930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7-БГ'!D56</f>
        <v>0</v>
      </c>
    </row>
    <row r="1054" spans="1:8">
      <c r="A1054" s="626" t="str">
        <f t="shared" si="60"/>
        <v>ТЕХНОИМПОРТЕКСПОРТ АД</v>
      </c>
      <c r="B1054" s="626" t="str">
        <f t="shared" si="61"/>
        <v>831121837</v>
      </c>
      <c r="C1054" s="630">
        <f t="shared" si="62"/>
        <v>45930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7-БГ'!D57</f>
        <v>0</v>
      </c>
    </row>
    <row r="1055" spans="1:8">
      <c r="A1055" s="626" t="str">
        <f t="shared" si="60"/>
        <v>ТЕХНОИМПОРТЕКСПОРТ АД</v>
      </c>
      <c r="B1055" s="626" t="str">
        <f t="shared" si="61"/>
        <v>831121837</v>
      </c>
      <c r="C1055" s="630">
        <f t="shared" si="62"/>
        <v>45930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7-БГ'!D58</f>
        <v>0</v>
      </c>
    </row>
    <row r="1056" spans="1:8">
      <c r="A1056" s="626" t="str">
        <f t="shared" si="60"/>
        <v>ТЕХНОИМПОРТЕКСПОРТ АД</v>
      </c>
      <c r="B1056" s="626" t="str">
        <f t="shared" si="61"/>
        <v>831121837</v>
      </c>
      <c r="C1056" s="630">
        <f t="shared" si="62"/>
        <v>45930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7-БГ'!D59</f>
        <v>0</v>
      </c>
    </row>
    <row r="1057" spans="1:8">
      <c r="A1057" s="626" t="str">
        <f t="shared" si="60"/>
        <v>ТЕХНОИМПОРТЕКСПОРТ АД</v>
      </c>
      <c r="B1057" s="626" t="str">
        <f t="shared" si="61"/>
        <v>831121837</v>
      </c>
      <c r="C1057" s="630">
        <f t="shared" si="62"/>
        <v>45930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7-БГ'!D60</f>
        <v>0</v>
      </c>
    </row>
    <row r="1058" spans="1:8">
      <c r="A1058" s="626" t="str">
        <f t="shared" si="60"/>
        <v>ТЕХНОИМПОРТЕКСПОРТ АД</v>
      </c>
      <c r="B1058" s="626" t="str">
        <f t="shared" si="61"/>
        <v>831121837</v>
      </c>
      <c r="C1058" s="630">
        <f t="shared" si="62"/>
        <v>45930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7-БГ'!D61</f>
        <v>0</v>
      </c>
    </row>
    <row r="1059" spans="1:8">
      <c r="A1059" s="626" t="str">
        <f t="shared" si="60"/>
        <v>ТЕХНОИМПОРТЕКСПОРТ АД</v>
      </c>
      <c r="B1059" s="626" t="str">
        <f t="shared" si="61"/>
        <v>831121837</v>
      </c>
      <c r="C1059" s="630">
        <f t="shared" si="62"/>
        <v>45930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7-БГ'!D62</f>
        <v>0</v>
      </c>
    </row>
    <row r="1060" spans="1:8">
      <c r="A1060" s="626" t="str">
        <f t="shared" si="60"/>
        <v>ТЕХНОИМПОРТЕКСПОРТ АД</v>
      </c>
      <c r="B1060" s="626" t="str">
        <f t="shared" si="61"/>
        <v>831121837</v>
      </c>
      <c r="C1060" s="630">
        <f t="shared" si="62"/>
        <v>45930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7-БГ'!D63</f>
        <v>0</v>
      </c>
    </row>
    <row r="1061" spans="1:8">
      <c r="A1061" s="626" t="str">
        <f t="shared" si="60"/>
        <v>ТЕХНОИМПОРТЕКСПОРТ АД</v>
      </c>
      <c r="B1061" s="626" t="str">
        <f t="shared" si="61"/>
        <v>831121837</v>
      </c>
      <c r="C1061" s="630">
        <f t="shared" si="62"/>
        <v>45930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7-БГ'!D64</f>
        <v>0</v>
      </c>
    </row>
    <row r="1062" spans="1:8">
      <c r="A1062" s="626" t="str">
        <f t="shared" si="60"/>
        <v>ТЕХНОИМПОРТЕКСПОРТ АД</v>
      </c>
      <c r="B1062" s="626" t="str">
        <f t="shared" si="61"/>
        <v>831121837</v>
      </c>
      <c r="C1062" s="630">
        <f t="shared" si="62"/>
        <v>45930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7-БГ'!D65</f>
        <v>0</v>
      </c>
    </row>
    <row r="1063" spans="1:8">
      <c r="A1063" s="626" t="str">
        <f t="shared" si="60"/>
        <v>ТЕХНОИМПОРТЕКСПОРТ АД</v>
      </c>
      <c r="B1063" s="626" t="str">
        <f t="shared" si="61"/>
        <v>831121837</v>
      </c>
      <c r="C1063" s="630">
        <f t="shared" si="62"/>
        <v>45930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7-БГ'!D66</f>
        <v>0</v>
      </c>
    </row>
    <row r="1064" spans="1:8">
      <c r="A1064" s="626" t="str">
        <f t="shared" si="60"/>
        <v>ТЕХНОИМПОРТЕКСПОРТ АД</v>
      </c>
      <c r="B1064" s="626" t="str">
        <f t="shared" si="61"/>
        <v>831121837</v>
      </c>
      <c r="C1064" s="630">
        <f t="shared" si="62"/>
        <v>45930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7-БГ'!D67</f>
        <v>0</v>
      </c>
    </row>
    <row r="1065" spans="1:8">
      <c r="A1065" s="626" t="str">
        <f t="shared" si="60"/>
        <v>ТЕХНОИМПОРТЕКСПОРТ АД</v>
      </c>
      <c r="B1065" s="626" t="str">
        <f t="shared" si="61"/>
        <v>831121837</v>
      </c>
      <c r="C1065" s="630">
        <f t="shared" si="62"/>
        <v>45930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7-БГ'!D68</f>
        <v>0</v>
      </c>
    </row>
    <row r="1066" spans="1:8">
      <c r="A1066" s="626" t="str">
        <f t="shared" si="60"/>
        <v>ТЕХНОИМПОРТЕКСПОРТ АД</v>
      </c>
      <c r="B1066" s="626" t="str">
        <f t="shared" si="61"/>
        <v>831121837</v>
      </c>
      <c r="C1066" s="630">
        <f t="shared" si="62"/>
        <v>45930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7-БГ'!D70</f>
        <v>0</v>
      </c>
    </row>
    <row r="1067" spans="1:8">
      <c r="A1067" s="626" t="str">
        <f t="shared" si="60"/>
        <v>ТЕХНОИМПОРТЕКСПОРТ АД</v>
      </c>
      <c r="B1067" s="626" t="str">
        <f t="shared" si="61"/>
        <v>831121837</v>
      </c>
      <c r="C1067" s="630">
        <f t="shared" si="62"/>
        <v>45930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7-БГ'!D73</f>
        <v>0</v>
      </c>
    </row>
    <row r="1068" spans="1:8">
      <c r="A1068" s="626" t="str">
        <f t="shared" si="60"/>
        <v>ТЕХНОИМПОРТЕКСПОРТ АД</v>
      </c>
      <c r="B1068" s="626" t="str">
        <f t="shared" si="61"/>
        <v>831121837</v>
      </c>
      <c r="C1068" s="630">
        <f t="shared" si="62"/>
        <v>45930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7-БГ'!D74</f>
        <v>0</v>
      </c>
    </row>
    <row r="1069" spans="1:8">
      <c r="A1069" s="626" t="str">
        <f t="shared" si="60"/>
        <v>ТЕХНОИМПОРТЕКСПОРТ АД</v>
      </c>
      <c r="B1069" s="626" t="str">
        <f t="shared" si="61"/>
        <v>831121837</v>
      </c>
      <c r="C1069" s="630">
        <f t="shared" si="62"/>
        <v>45930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7-БГ'!D75</f>
        <v>0</v>
      </c>
    </row>
    <row r="1070" spans="1:8">
      <c r="A1070" s="626" t="str">
        <f t="shared" si="60"/>
        <v>ТЕХНОИМПОРТЕКСПОРТ АД</v>
      </c>
      <c r="B1070" s="626" t="str">
        <f t="shared" si="61"/>
        <v>831121837</v>
      </c>
      <c r="C1070" s="630">
        <f t="shared" si="62"/>
        <v>45930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7-БГ'!D76</f>
        <v>0</v>
      </c>
    </row>
    <row r="1071" spans="1:8">
      <c r="A1071" s="626" t="str">
        <f t="shared" si="60"/>
        <v>ТЕХНОИМПОРТЕКСПОРТ АД</v>
      </c>
      <c r="B1071" s="626" t="str">
        <f t="shared" si="61"/>
        <v>831121837</v>
      </c>
      <c r="C1071" s="630">
        <f t="shared" si="62"/>
        <v>45930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7-БГ'!D77</f>
        <v>32666</v>
      </c>
    </row>
    <row r="1072" spans="1:8">
      <c r="A1072" s="626" t="str">
        <f t="shared" si="60"/>
        <v>ТЕХНОИМПОРТЕКСПОРТ АД</v>
      </c>
      <c r="B1072" s="626" t="str">
        <f t="shared" si="61"/>
        <v>831121837</v>
      </c>
      <c r="C1072" s="630">
        <f t="shared" si="62"/>
        <v>45930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7-БГ'!D78</f>
        <v>32666</v>
      </c>
    </row>
    <row r="1073" spans="1:8">
      <c r="A1073" s="626" t="str">
        <f t="shared" si="60"/>
        <v>ТЕХНОИМПОРТЕКСПОРТ АД</v>
      </c>
      <c r="B1073" s="626" t="str">
        <f t="shared" si="61"/>
        <v>831121837</v>
      </c>
      <c r="C1073" s="630">
        <f t="shared" si="62"/>
        <v>45930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7-БГ'!D79</f>
        <v>0</v>
      </c>
    </row>
    <row r="1074" spans="1:8">
      <c r="A1074" s="626" t="str">
        <f t="shared" si="60"/>
        <v>ТЕХНОИМПОРТЕКСПОРТ АД</v>
      </c>
      <c r="B1074" s="626" t="str">
        <f t="shared" si="61"/>
        <v>831121837</v>
      </c>
      <c r="C1074" s="630">
        <f t="shared" si="62"/>
        <v>45930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7-БГ'!D80</f>
        <v>0</v>
      </c>
    </row>
    <row r="1075" spans="1:8">
      <c r="A1075" s="626" t="str">
        <f t="shared" si="60"/>
        <v>ТЕХНОИМПОРТЕКСПОРТ АД</v>
      </c>
      <c r="B1075" s="626" t="str">
        <f t="shared" si="61"/>
        <v>831121837</v>
      </c>
      <c r="C1075" s="630">
        <f t="shared" si="62"/>
        <v>45930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7-БГ'!D81</f>
        <v>0</v>
      </c>
    </row>
    <row r="1076" spans="1:8">
      <c r="A1076" s="626" t="str">
        <f t="shared" si="60"/>
        <v>ТЕХНОИМПОРТЕКСПОРТ АД</v>
      </c>
      <c r="B1076" s="626" t="str">
        <f t="shared" si="61"/>
        <v>831121837</v>
      </c>
      <c r="C1076" s="630">
        <f t="shared" si="62"/>
        <v>45930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7-БГ'!D82</f>
        <v>10650</v>
      </c>
    </row>
    <row r="1077" spans="1:8">
      <c r="A1077" s="626" t="str">
        <f t="shared" si="60"/>
        <v>ТЕХНОИМПОРТЕКСПОРТ АД</v>
      </c>
      <c r="B1077" s="626" t="str">
        <f t="shared" si="61"/>
        <v>831121837</v>
      </c>
      <c r="C1077" s="630">
        <f t="shared" si="62"/>
        <v>45930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7-БГ'!D83</f>
        <v>0</v>
      </c>
    </row>
    <row r="1078" spans="1:8">
      <c r="A1078" s="626" t="str">
        <f t="shared" si="60"/>
        <v>ТЕХНОИМПОРТЕКСПОРТ АД</v>
      </c>
      <c r="B1078" s="626" t="str">
        <f t="shared" si="61"/>
        <v>831121837</v>
      </c>
      <c r="C1078" s="630">
        <f t="shared" si="62"/>
        <v>45930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7-БГ'!D84</f>
        <v>7237</v>
      </c>
    </row>
    <row r="1079" spans="1:8">
      <c r="A1079" s="626" t="str">
        <f t="shared" si="60"/>
        <v>ТЕХНОИМПОРТЕКСПОРТ АД</v>
      </c>
      <c r="B1079" s="626" t="str">
        <f t="shared" si="61"/>
        <v>831121837</v>
      </c>
      <c r="C1079" s="630">
        <f t="shared" si="62"/>
        <v>45930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7-БГ'!D85</f>
        <v>3413</v>
      </c>
    </row>
    <row r="1080" spans="1:8">
      <c r="A1080" s="626" t="str">
        <f t="shared" si="60"/>
        <v>ТЕХНОИМПОРТЕКСПОРТ АД</v>
      </c>
      <c r="B1080" s="626" t="str">
        <f t="shared" si="61"/>
        <v>831121837</v>
      </c>
      <c r="C1080" s="630">
        <f t="shared" si="62"/>
        <v>45930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7-БГ'!D86</f>
        <v>0</v>
      </c>
    </row>
    <row r="1081" spans="1:8">
      <c r="A1081" s="626" t="str">
        <f t="shared" si="60"/>
        <v>ТЕХНОИМПОРТЕКСПОРТ АД</v>
      </c>
      <c r="B1081" s="626" t="str">
        <f t="shared" si="61"/>
        <v>831121837</v>
      </c>
      <c r="C1081" s="630">
        <f t="shared" si="62"/>
        <v>45930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7-БГ'!D87</f>
        <v>14146</v>
      </c>
    </row>
    <row r="1082" spans="1:8">
      <c r="A1082" s="626" t="str">
        <f t="shared" si="60"/>
        <v>ТЕХНОИМПОРТЕКСПОРТ АД</v>
      </c>
      <c r="B1082" s="626" t="str">
        <f t="shared" si="61"/>
        <v>831121837</v>
      </c>
      <c r="C1082" s="630">
        <f t="shared" si="62"/>
        <v>45930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7-БГ'!D88</f>
        <v>4396</v>
      </c>
    </row>
    <row r="1083" spans="1:8">
      <c r="A1083" s="626" t="str">
        <f t="shared" si="60"/>
        <v>ТЕХНОИМПОРТЕКСПОРТ АД</v>
      </c>
      <c r="B1083" s="626" t="str">
        <f t="shared" si="61"/>
        <v>831121837</v>
      </c>
      <c r="C1083" s="630">
        <f t="shared" si="62"/>
        <v>45930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7-БГ'!D89</f>
        <v>3715</v>
      </c>
    </row>
    <row r="1084" spans="1:8">
      <c r="A1084" s="626" t="str">
        <f t="shared" si="60"/>
        <v>ТЕХНОИМПОРТЕКСПОРТ АД</v>
      </c>
      <c r="B1084" s="626" t="str">
        <f t="shared" si="61"/>
        <v>831121837</v>
      </c>
      <c r="C1084" s="630">
        <f t="shared" si="62"/>
        <v>45930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7-БГ'!D90</f>
        <v>5881</v>
      </c>
    </row>
    <row r="1085" spans="1:8">
      <c r="A1085" s="626" t="str">
        <f t="shared" si="60"/>
        <v>ТЕХНОИМПОРТЕКСПОРТ АД</v>
      </c>
      <c r="B1085" s="626" t="str">
        <f t="shared" si="61"/>
        <v>831121837</v>
      </c>
      <c r="C1085" s="630">
        <f t="shared" si="62"/>
        <v>45930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7-БГ'!D91</f>
        <v>36</v>
      </c>
    </row>
    <row r="1086" spans="1:8">
      <c r="A1086" s="626" t="str">
        <f t="shared" si="60"/>
        <v>ТЕХНОИМПОРТЕКСПОРТ АД</v>
      </c>
      <c r="B1086" s="626" t="str">
        <f t="shared" si="61"/>
        <v>831121837</v>
      </c>
      <c r="C1086" s="630">
        <f t="shared" si="62"/>
        <v>45930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7-БГ'!D92</f>
        <v>108</v>
      </c>
    </row>
    <row r="1087" spans="1:8">
      <c r="A1087" s="626" t="str">
        <f t="shared" si="60"/>
        <v>ТЕХНОИМПОРТЕКСПОРТ АД</v>
      </c>
      <c r="B1087" s="626" t="str">
        <f t="shared" si="61"/>
        <v>831121837</v>
      </c>
      <c r="C1087" s="630">
        <f t="shared" si="62"/>
        <v>45930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7-БГ'!D93</f>
        <v>0</v>
      </c>
    </row>
    <row r="1088" spans="1:8">
      <c r="A1088" s="626" t="str">
        <f t="shared" si="60"/>
        <v>ТЕХНОИМПОРТЕКСПОРТ АД</v>
      </c>
      <c r="B1088" s="626" t="str">
        <f t="shared" si="61"/>
        <v>831121837</v>
      </c>
      <c r="C1088" s="630">
        <f t="shared" si="62"/>
        <v>45930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7-БГ'!D94</f>
        <v>12</v>
      </c>
    </row>
    <row r="1089" spans="1:8">
      <c r="A1089" s="626" t="str">
        <f t="shared" si="60"/>
        <v>ТЕХНОИМПОРТЕКСПОРТ АД</v>
      </c>
      <c r="B1089" s="626" t="str">
        <f t="shared" si="61"/>
        <v>831121837</v>
      </c>
      <c r="C1089" s="630">
        <f t="shared" si="62"/>
        <v>45930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7-БГ'!D95</f>
        <v>96</v>
      </c>
    </row>
    <row r="1090" spans="1:8">
      <c r="A1090" s="626" t="str">
        <f t="shared" si="60"/>
        <v>ТЕХНОИМПОРТЕКСПОРТ АД</v>
      </c>
      <c r="B1090" s="626" t="str">
        <f t="shared" si="61"/>
        <v>831121837</v>
      </c>
      <c r="C1090" s="630">
        <f t="shared" si="62"/>
        <v>45930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7-БГ'!D96</f>
        <v>10</v>
      </c>
    </row>
    <row r="1091" spans="1:8">
      <c r="A1091" s="626" t="str">
        <f t="shared" si="60"/>
        <v>ТЕХНОИМПОРТЕКСПОРТ АД</v>
      </c>
      <c r="B1091" s="626" t="str">
        <f t="shared" si="61"/>
        <v>831121837</v>
      </c>
      <c r="C1091" s="630">
        <f t="shared" si="62"/>
        <v>45930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7-БГ'!D97</f>
        <v>644</v>
      </c>
    </row>
    <row r="1092" spans="1:8">
      <c r="A1092" s="626" t="str">
        <f t="shared" si="60"/>
        <v>ТЕХНОИМПОРТЕКСПОРТ АД</v>
      </c>
      <c r="B1092" s="626" t="str">
        <f t="shared" si="61"/>
        <v>831121837</v>
      </c>
      <c r="C1092" s="630">
        <f t="shared" si="62"/>
        <v>45930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7-БГ'!D98</f>
        <v>58106</v>
      </c>
    </row>
    <row r="1093" spans="1:8">
      <c r="A1093" s="626" t="str">
        <f t="shared" si="60"/>
        <v>ТЕХНОИМПОРТЕКСПОРТ АД</v>
      </c>
      <c r="B1093" s="626" t="str">
        <f t="shared" si="61"/>
        <v>831121837</v>
      </c>
      <c r="C1093" s="630">
        <f t="shared" si="62"/>
        <v>45930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7-БГ'!D99</f>
        <v>58106</v>
      </c>
    </row>
    <row r="1094" spans="1:8">
      <c r="A1094" s="626" t="str">
        <f t="shared" si="60"/>
        <v>ТЕХНОИМПОРТЕКСПОРТ АД</v>
      </c>
      <c r="B1094" s="626" t="str">
        <f t="shared" si="61"/>
        <v>831121837</v>
      </c>
      <c r="C1094" s="630">
        <f t="shared" si="62"/>
        <v>45930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7-БГ'!E54</f>
        <v>0</v>
      </c>
    </row>
    <row r="1095" spans="1:8">
      <c r="A1095" s="626" t="str">
        <f t="shared" si="60"/>
        <v>ТЕХНОИМПОРТЕКСПОРТ АД</v>
      </c>
      <c r="B1095" s="626" t="str">
        <f t="shared" si="61"/>
        <v>831121837</v>
      </c>
      <c r="C1095" s="630">
        <f t="shared" si="62"/>
        <v>45930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7-БГ'!E55</f>
        <v>0</v>
      </c>
    </row>
    <row r="1096" spans="1:8">
      <c r="A1096" s="626" t="str">
        <f t="shared" si="60"/>
        <v>ТЕХНОИМПОРТЕКСПОРТ АД</v>
      </c>
      <c r="B1096" s="626" t="str">
        <f t="shared" si="61"/>
        <v>831121837</v>
      </c>
      <c r="C1096" s="630">
        <f t="shared" si="62"/>
        <v>45930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7-БГ'!E56</f>
        <v>0</v>
      </c>
    </row>
    <row r="1097" spans="1:8">
      <c r="A1097" s="626" t="str">
        <f t="shared" si="60"/>
        <v>ТЕХНОИМПОРТЕКСПОРТ АД</v>
      </c>
      <c r="B1097" s="626" t="str">
        <f t="shared" si="61"/>
        <v>831121837</v>
      </c>
      <c r="C1097" s="630">
        <f t="shared" si="62"/>
        <v>45930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7-БГ'!E57</f>
        <v>0</v>
      </c>
    </row>
    <row r="1098" spans="1:8">
      <c r="A1098" s="626" t="str">
        <f t="shared" si="60"/>
        <v>ТЕХНОИМПОРТЕКСПОРТ АД</v>
      </c>
      <c r="B1098" s="626" t="str">
        <f t="shared" si="61"/>
        <v>831121837</v>
      </c>
      <c r="C1098" s="630">
        <f t="shared" si="62"/>
        <v>45930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7-БГ'!E58</f>
        <v>18076</v>
      </c>
    </row>
    <row r="1099" spans="1:8">
      <c r="A1099" s="626" t="str">
        <f t="shared" si="60"/>
        <v>ТЕХНОИМПОРТЕКСПОРТ АД</v>
      </c>
      <c r="B1099" s="626" t="str">
        <f t="shared" si="61"/>
        <v>831121837</v>
      </c>
      <c r="C1099" s="630">
        <f t="shared" si="62"/>
        <v>45930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7-БГ'!E59</f>
        <v>18076</v>
      </c>
    </row>
    <row r="1100" spans="1:8">
      <c r="A1100" s="626" t="str">
        <f t="shared" si="60"/>
        <v>ТЕХНОИМПОРТЕКСПОРТ АД</v>
      </c>
      <c r="B1100" s="626" t="str">
        <f t="shared" si="61"/>
        <v>831121837</v>
      </c>
      <c r="C1100" s="630">
        <f t="shared" si="62"/>
        <v>45930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7-БГ'!E60</f>
        <v>0</v>
      </c>
    </row>
    <row r="1101" spans="1:8">
      <c r="A1101" s="626" t="str">
        <f t="shared" si="60"/>
        <v>ТЕХНОИМПОРТЕКСПОРТ АД</v>
      </c>
      <c r="B1101" s="626" t="str">
        <f t="shared" si="61"/>
        <v>831121837</v>
      </c>
      <c r="C1101" s="630">
        <f t="shared" si="62"/>
        <v>45930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7-БГ'!E61</f>
        <v>0</v>
      </c>
    </row>
    <row r="1102" spans="1:8">
      <c r="A1102" s="626" t="str">
        <f t="shared" si="60"/>
        <v>ТЕХНОИМПОРТЕКСПОРТ АД</v>
      </c>
      <c r="B1102" s="626" t="str">
        <f t="shared" si="61"/>
        <v>831121837</v>
      </c>
      <c r="C1102" s="630">
        <f t="shared" si="62"/>
        <v>45930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7-БГ'!E62</f>
        <v>0</v>
      </c>
    </row>
    <row r="1103" spans="1:8">
      <c r="A1103" s="626" t="str">
        <f t="shared" si="60"/>
        <v>ТЕХНОИМПОРТЕКСПОРТ АД</v>
      </c>
      <c r="B1103" s="626" t="str">
        <f t="shared" si="61"/>
        <v>831121837</v>
      </c>
      <c r="C1103" s="630">
        <f t="shared" si="62"/>
        <v>45930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7-БГ'!E63</f>
        <v>0</v>
      </c>
    </row>
    <row r="1104" spans="1:8">
      <c r="A1104" s="626" t="str">
        <f t="shared" ref="A1104:A1167" si="63">pdeName</f>
        <v>ТЕХНОИМПОРТЕКСПОРТ АД</v>
      </c>
      <c r="B1104" s="626" t="str">
        <f t="shared" ref="B1104:B1167" si="64">pdeBulstat</f>
        <v>831121837</v>
      </c>
      <c r="C1104" s="630">
        <f t="shared" ref="C1104:C1167" si="65">endDate</f>
        <v>45930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7-БГ'!E64</f>
        <v>0</v>
      </c>
    </row>
    <row r="1105" spans="1:8">
      <c r="A1105" s="626" t="str">
        <f t="shared" si="63"/>
        <v>ТЕХНОИМПОРТЕКСПОРТ АД</v>
      </c>
      <c r="B1105" s="626" t="str">
        <f t="shared" si="64"/>
        <v>831121837</v>
      </c>
      <c r="C1105" s="630">
        <f t="shared" si="65"/>
        <v>45930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7-БГ'!E65</f>
        <v>17500</v>
      </c>
    </row>
    <row r="1106" spans="1:8">
      <c r="A1106" s="626" t="str">
        <f t="shared" si="63"/>
        <v>ТЕХНОИМПОРТЕКСПОРТ АД</v>
      </c>
      <c r="B1106" s="626" t="str">
        <f t="shared" si="64"/>
        <v>831121837</v>
      </c>
      <c r="C1106" s="630">
        <f t="shared" si="65"/>
        <v>45930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7-БГ'!E66</f>
        <v>0</v>
      </c>
    </row>
    <row r="1107" spans="1:8">
      <c r="A1107" s="626" t="str">
        <f t="shared" si="63"/>
        <v>ТЕХНОИМПОРТЕКСПОРТ АД</v>
      </c>
      <c r="B1107" s="626" t="str">
        <f t="shared" si="64"/>
        <v>831121837</v>
      </c>
      <c r="C1107" s="630">
        <f t="shared" si="65"/>
        <v>45930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7-БГ'!E67</f>
        <v>0</v>
      </c>
    </row>
    <row r="1108" spans="1:8">
      <c r="A1108" s="626" t="str">
        <f t="shared" si="63"/>
        <v>ТЕХНОИМПОРТЕКСПОРТ АД</v>
      </c>
      <c r="B1108" s="626" t="str">
        <f t="shared" si="64"/>
        <v>831121837</v>
      </c>
      <c r="C1108" s="630">
        <f t="shared" si="65"/>
        <v>45930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7-БГ'!E68</f>
        <v>35576</v>
      </c>
    </row>
    <row r="1109" spans="1:8">
      <c r="A1109" s="626" t="str">
        <f t="shared" si="63"/>
        <v>ТЕХНОИМПОРТЕКСПОРТ АД</v>
      </c>
      <c r="B1109" s="626" t="str">
        <f t="shared" si="64"/>
        <v>831121837</v>
      </c>
      <c r="C1109" s="630">
        <f t="shared" si="65"/>
        <v>45930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7-БГ'!E70</f>
        <v>1895</v>
      </c>
    </row>
    <row r="1110" spans="1:8">
      <c r="A1110" s="626" t="str">
        <f t="shared" si="63"/>
        <v>ТЕХНОИМПОРТЕКСПОРТ АД</v>
      </c>
      <c r="B1110" s="626" t="str">
        <f t="shared" si="64"/>
        <v>831121837</v>
      </c>
      <c r="C1110" s="630">
        <f t="shared" si="65"/>
        <v>45930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7-БГ'!E73</f>
        <v>0</v>
      </c>
    </row>
    <row r="1111" spans="1:8">
      <c r="A1111" s="626" t="str">
        <f t="shared" si="63"/>
        <v>ТЕХНОИМПОРТЕКСПОРТ АД</v>
      </c>
      <c r="B1111" s="626" t="str">
        <f t="shared" si="64"/>
        <v>831121837</v>
      </c>
      <c r="C1111" s="630">
        <f t="shared" si="65"/>
        <v>45930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7-БГ'!E74</f>
        <v>0</v>
      </c>
    </row>
    <row r="1112" spans="1:8">
      <c r="A1112" s="626" t="str">
        <f t="shared" si="63"/>
        <v>ТЕХНОИМПОРТЕКСПОРТ АД</v>
      </c>
      <c r="B1112" s="626" t="str">
        <f t="shared" si="64"/>
        <v>831121837</v>
      </c>
      <c r="C1112" s="630">
        <f t="shared" si="65"/>
        <v>45930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7-БГ'!E75</f>
        <v>0</v>
      </c>
    </row>
    <row r="1113" spans="1:8">
      <c r="A1113" s="626" t="str">
        <f t="shared" si="63"/>
        <v>ТЕХНОИМПОРТЕКСПОРТ АД</v>
      </c>
      <c r="B1113" s="626" t="str">
        <f t="shared" si="64"/>
        <v>831121837</v>
      </c>
      <c r="C1113" s="630">
        <f t="shared" si="65"/>
        <v>45930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7-БГ'!E76</f>
        <v>0</v>
      </c>
    </row>
    <row r="1114" spans="1:8">
      <c r="A1114" s="626" t="str">
        <f t="shared" si="63"/>
        <v>ТЕХНОИМПОРТЕКСПОРТ АД</v>
      </c>
      <c r="B1114" s="626" t="str">
        <f t="shared" si="64"/>
        <v>831121837</v>
      </c>
      <c r="C1114" s="630">
        <f t="shared" si="65"/>
        <v>45930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7-БГ'!E77</f>
        <v>0</v>
      </c>
    </row>
    <row r="1115" spans="1:8">
      <c r="A1115" s="626" t="str">
        <f t="shared" si="63"/>
        <v>ТЕХНОИМПОРТЕКСПОРТ АД</v>
      </c>
      <c r="B1115" s="626" t="str">
        <f t="shared" si="64"/>
        <v>831121837</v>
      </c>
      <c r="C1115" s="630">
        <f t="shared" si="65"/>
        <v>45930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7-БГ'!E78</f>
        <v>0</v>
      </c>
    </row>
    <row r="1116" spans="1:8">
      <c r="A1116" s="626" t="str">
        <f t="shared" si="63"/>
        <v>ТЕХНОИМПОРТЕКСПОРТ АД</v>
      </c>
      <c r="B1116" s="626" t="str">
        <f t="shared" si="64"/>
        <v>831121837</v>
      </c>
      <c r="C1116" s="630">
        <f t="shared" si="65"/>
        <v>45930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7-БГ'!E79</f>
        <v>0</v>
      </c>
    </row>
    <row r="1117" spans="1:8">
      <c r="A1117" s="626" t="str">
        <f t="shared" si="63"/>
        <v>ТЕХНОИМПОРТЕКСПОРТ АД</v>
      </c>
      <c r="B1117" s="626" t="str">
        <f t="shared" si="64"/>
        <v>831121837</v>
      </c>
      <c r="C1117" s="630">
        <f t="shared" si="65"/>
        <v>45930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7-БГ'!E80</f>
        <v>0</v>
      </c>
    </row>
    <row r="1118" spans="1:8">
      <c r="A1118" s="626" t="str">
        <f t="shared" si="63"/>
        <v>ТЕХНОИМПОРТЕКСПОРТ АД</v>
      </c>
      <c r="B1118" s="626" t="str">
        <f t="shared" si="64"/>
        <v>831121837</v>
      </c>
      <c r="C1118" s="630">
        <f t="shared" si="65"/>
        <v>45930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7-БГ'!E81</f>
        <v>0</v>
      </c>
    </row>
    <row r="1119" spans="1:8">
      <c r="A1119" s="626" t="str">
        <f t="shared" si="63"/>
        <v>ТЕХНОИМПОРТЕКСПОРТ АД</v>
      </c>
      <c r="B1119" s="626" t="str">
        <f t="shared" si="64"/>
        <v>831121837</v>
      </c>
      <c r="C1119" s="630">
        <f t="shared" si="65"/>
        <v>45930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7-БГ'!E82</f>
        <v>0</v>
      </c>
    </row>
    <row r="1120" spans="1:8">
      <c r="A1120" s="626" t="str">
        <f t="shared" si="63"/>
        <v>ТЕХНОИМПОРТЕКСПОРТ АД</v>
      </c>
      <c r="B1120" s="626" t="str">
        <f t="shared" si="64"/>
        <v>831121837</v>
      </c>
      <c r="C1120" s="630">
        <f t="shared" si="65"/>
        <v>45930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7-БГ'!E83</f>
        <v>0</v>
      </c>
    </row>
    <row r="1121" spans="1:8">
      <c r="A1121" s="626" t="str">
        <f t="shared" si="63"/>
        <v>ТЕХНОИМПОРТЕКСПОРТ АД</v>
      </c>
      <c r="B1121" s="626" t="str">
        <f t="shared" si="64"/>
        <v>831121837</v>
      </c>
      <c r="C1121" s="630">
        <f t="shared" si="65"/>
        <v>45930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7-БГ'!E84</f>
        <v>0</v>
      </c>
    </row>
    <row r="1122" spans="1:8">
      <c r="A1122" s="626" t="str">
        <f t="shared" si="63"/>
        <v>ТЕХНОИМПОРТЕКСПОРТ АД</v>
      </c>
      <c r="B1122" s="626" t="str">
        <f t="shared" si="64"/>
        <v>831121837</v>
      </c>
      <c r="C1122" s="630">
        <f t="shared" si="65"/>
        <v>45930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7-БГ'!E85</f>
        <v>0</v>
      </c>
    </row>
    <row r="1123" spans="1:8">
      <c r="A1123" s="626" t="str">
        <f t="shared" si="63"/>
        <v>ТЕХНОИМПОРТЕКСПОРТ АД</v>
      </c>
      <c r="B1123" s="626" t="str">
        <f t="shared" si="64"/>
        <v>831121837</v>
      </c>
      <c r="C1123" s="630">
        <f t="shared" si="65"/>
        <v>45930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7-БГ'!E86</f>
        <v>0</v>
      </c>
    </row>
    <row r="1124" spans="1:8">
      <c r="A1124" s="626" t="str">
        <f t="shared" si="63"/>
        <v>ТЕХНОИМПОРТЕКСПОРТ АД</v>
      </c>
      <c r="B1124" s="626" t="str">
        <f t="shared" si="64"/>
        <v>831121837</v>
      </c>
      <c r="C1124" s="630">
        <f t="shared" si="65"/>
        <v>45930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7-БГ'!E87</f>
        <v>0</v>
      </c>
    </row>
    <row r="1125" spans="1:8">
      <c r="A1125" s="626" t="str">
        <f t="shared" si="63"/>
        <v>ТЕХНОИМПОРТЕКСПОРТ АД</v>
      </c>
      <c r="B1125" s="626" t="str">
        <f t="shared" si="64"/>
        <v>831121837</v>
      </c>
      <c r="C1125" s="630">
        <f t="shared" si="65"/>
        <v>45930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7-БГ'!E88</f>
        <v>0</v>
      </c>
    </row>
    <row r="1126" spans="1:8">
      <c r="A1126" s="626" t="str">
        <f t="shared" si="63"/>
        <v>ТЕХНОИМПОРТЕКСПОРТ АД</v>
      </c>
      <c r="B1126" s="626" t="str">
        <f t="shared" si="64"/>
        <v>831121837</v>
      </c>
      <c r="C1126" s="630">
        <f t="shared" si="65"/>
        <v>45930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7-БГ'!E89</f>
        <v>0</v>
      </c>
    </row>
    <row r="1127" spans="1:8">
      <c r="A1127" s="626" t="str">
        <f t="shared" si="63"/>
        <v>ТЕХНОИМПОРТЕКСПОРТ АД</v>
      </c>
      <c r="B1127" s="626" t="str">
        <f t="shared" si="64"/>
        <v>831121837</v>
      </c>
      <c r="C1127" s="630">
        <f t="shared" si="65"/>
        <v>45930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7-БГ'!E90</f>
        <v>0</v>
      </c>
    </row>
    <row r="1128" spans="1:8">
      <c r="A1128" s="626" t="str">
        <f t="shared" si="63"/>
        <v>ТЕХНОИМПОРТЕКСПОРТ АД</v>
      </c>
      <c r="B1128" s="626" t="str">
        <f t="shared" si="64"/>
        <v>831121837</v>
      </c>
      <c r="C1128" s="630">
        <f t="shared" si="65"/>
        <v>45930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7-БГ'!E91</f>
        <v>0</v>
      </c>
    </row>
    <row r="1129" spans="1:8">
      <c r="A1129" s="626" t="str">
        <f t="shared" si="63"/>
        <v>ТЕХНОИМПОРТЕКСПОРТ АД</v>
      </c>
      <c r="B1129" s="626" t="str">
        <f t="shared" si="64"/>
        <v>831121837</v>
      </c>
      <c r="C1129" s="630">
        <f t="shared" si="65"/>
        <v>45930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7-БГ'!E92</f>
        <v>0</v>
      </c>
    </row>
    <row r="1130" spans="1:8">
      <c r="A1130" s="626" t="str">
        <f t="shared" si="63"/>
        <v>ТЕХНОИМПОРТЕКСПОРТ АД</v>
      </c>
      <c r="B1130" s="626" t="str">
        <f t="shared" si="64"/>
        <v>831121837</v>
      </c>
      <c r="C1130" s="630">
        <f t="shared" si="65"/>
        <v>45930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7-БГ'!E93</f>
        <v>0</v>
      </c>
    </row>
    <row r="1131" spans="1:8">
      <c r="A1131" s="626" t="str">
        <f t="shared" si="63"/>
        <v>ТЕХНОИМПОРТЕКСПОРТ АД</v>
      </c>
      <c r="B1131" s="626" t="str">
        <f t="shared" si="64"/>
        <v>831121837</v>
      </c>
      <c r="C1131" s="630">
        <f t="shared" si="65"/>
        <v>45930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7-БГ'!E94</f>
        <v>0</v>
      </c>
    </row>
    <row r="1132" spans="1:8">
      <c r="A1132" s="626" t="str">
        <f t="shared" si="63"/>
        <v>ТЕХНОИМПОРТЕКСПОРТ АД</v>
      </c>
      <c r="B1132" s="626" t="str">
        <f t="shared" si="64"/>
        <v>831121837</v>
      </c>
      <c r="C1132" s="630">
        <f t="shared" si="65"/>
        <v>45930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7-БГ'!E95</f>
        <v>0</v>
      </c>
    </row>
    <row r="1133" spans="1:8">
      <c r="A1133" s="626" t="str">
        <f t="shared" si="63"/>
        <v>ТЕХНОИМПОРТЕКСПОРТ АД</v>
      </c>
      <c r="B1133" s="626" t="str">
        <f t="shared" si="64"/>
        <v>831121837</v>
      </c>
      <c r="C1133" s="630">
        <f t="shared" si="65"/>
        <v>45930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7-БГ'!E96</f>
        <v>0</v>
      </c>
    </row>
    <row r="1134" spans="1:8">
      <c r="A1134" s="626" t="str">
        <f t="shared" si="63"/>
        <v>ТЕХНОИМПОРТЕКСПОРТ АД</v>
      </c>
      <c r="B1134" s="626" t="str">
        <f t="shared" si="64"/>
        <v>831121837</v>
      </c>
      <c r="C1134" s="630">
        <f t="shared" si="65"/>
        <v>45930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7-БГ'!E97</f>
        <v>0</v>
      </c>
    </row>
    <row r="1135" spans="1:8">
      <c r="A1135" s="626" t="str">
        <f t="shared" si="63"/>
        <v>ТЕХНОИМПОРТЕКСПОРТ АД</v>
      </c>
      <c r="B1135" s="626" t="str">
        <f t="shared" si="64"/>
        <v>831121837</v>
      </c>
      <c r="C1135" s="630">
        <f t="shared" si="65"/>
        <v>45930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7-БГ'!E98</f>
        <v>0</v>
      </c>
    </row>
    <row r="1136" spans="1:8">
      <c r="A1136" s="626" t="str">
        <f t="shared" si="63"/>
        <v>ТЕХНОИМПОРТЕКСПОРТ АД</v>
      </c>
      <c r="B1136" s="626" t="str">
        <f t="shared" si="64"/>
        <v>831121837</v>
      </c>
      <c r="C1136" s="630">
        <f t="shared" si="65"/>
        <v>45930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7-БГ'!E99</f>
        <v>37471</v>
      </c>
    </row>
    <row r="1137" spans="1:8">
      <c r="A1137" s="626" t="str">
        <f t="shared" si="63"/>
        <v>ТЕХНОИМПОРТЕКСПОРТ АД</v>
      </c>
      <c r="B1137" s="626" t="str">
        <f t="shared" si="64"/>
        <v>831121837</v>
      </c>
      <c r="C1137" s="630">
        <f t="shared" si="65"/>
        <v>45930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7-БГ'!F54</f>
        <v>0</v>
      </c>
    </row>
    <row r="1138" spans="1:8">
      <c r="A1138" s="626" t="str">
        <f t="shared" si="63"/>
        <v>ТЕХНОИМПОРТЕКСПОРТ АД</v>
      </c>
      <c r="B1138" s="626" t="str">
        <f t="shared" si="64"/>
        <v>831121837</v>
      </c>
      <c r="C1138" s="630">
        <f t="shared" si="65"/>
        <v>45930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7-БГ'!F55</f>
        <v>0</v>
      </c>
    </row>
    <row r="1139" spans="1:8">
      <c r="A1139" s="626" t="str">
        <f t="shared" si="63"/>
        <v>ТЕХНОИМПОРТЕКСПОРТ АД</v>
      </c>
      <c r="B1139" s="626" t="str">
        <f t="shared" si="64"/>
        <v>831121837</v>
      </c>
      <c r="C1139" s="630">
        <f t="shared" si="65"/>
        <v>45930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7-БГ'!F56</f>
        <v>0</v>
      </c>
    </row>
    <row r="1140" spans="1:8">
      <c r="A1140" s="626" t="str">
        <f t="shared" si="63"/>
        <v>ТЕХНОИМПОРТЕКСПОРТ АД</v>
      </c>
      <c r="B1140" s="626" t="str">
        <f t="shared" si="64"/>
        <v>831121837</v>
      </c>
      <c r="C1140" s="630">
        <f t="shared" si="65"/>
        <v>45930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7-БГ'!F57</f>
        <v>0</v>
      </c>
    </row>
    <row r="1141" spans="1:8">
      <c r="A1141" s="626" t="str">
        <f t="shared" si="63"/>
        <v>ТЕХНОИМПОРТЕКСПОРТ АД</v>
      </c>
      <c r="B1141" s="626" t="str">
        <f t="shared" si="64"/>
        <v>831121837</v>
      </c>
      <c r="C1141" s="630">
        <f t="shared" si="65"/>
        <v>45930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7-БГ'!F58</f>
        <v>162074</v>
      </c>
    </row>
    <row r="1142" spans="1:8">
      <c r="A1142" s="626" t="str">
        <f t="shared" si="63"/>
        <v>ТЕХНОИМПОРТЕКСПОРТ АД</v>
      </c>
      <c r="B1142" s="626" t="str">
        <f t="shared" si="64"/>
        <v>831121837</v>
      </c>
      <c r="C1142" s="630">
        <f t="shared" si="65"/>
        <v>45930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7-БГ'!F59</f>
        <v>162074</v>
      </c>
    </row>
    <row r="1143" spans="1:8">
      <c r="A1143" s="626" t="str">
        <f t="shared" si="63"/>
        <v>ТЕХНОИМПОРТЕКСПОРТ АД</v>
      </c>
      <c r="B1143" s="626" t="str">
        <f t="shared" si="64"/>
        <v>831121837</v>
      </c>
      <c r="C1143" s="630">
        <f t="shared" si="65"/>
        <v>45930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7-БГ'!F60</f>
        <v>0</v>
      </c>
    </row>
    <row r="1144" spans="1:8">
      <c r="A1144" s="626" t="str">
        <f t="shared" si="63"/>
        <v>ТЕХНОИМПОРТЕКСПОРТ АД</v>
      </c>
      <c r="B1144" s="626" t="str">
        <f t="shared" si="64"/>
        <v>831121837</v>
      </c>
      <c r="C1144" s="630">
        <f t="shared" si="65"/>
        <v>45930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7-БГ'!F61</f>
        <v>0</v>
      </c>
    </row>
    <row r="1145" spans="1:8">
      <c r="A1145" s="626" t="str">
        <f t="shared" si="63"/>
        <v>ТЕХНОИМПОРТЕКСПОРТ АД</v>
      </c>
      <c r="B1145" s="626" t="str">
        <f t="shared" si="64"/>
        <v>831121837</v>
      </c>
      <c r="C1145" s="630">
        <f t="shared" si="65"/>
        <v>45930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7-БГ'!F62</f>
        <v>0</v>
      </c>
    </row>
    <row r="1146" spans="1:8">
      <c r="A1146" s="626" t="str">
        <f t="shared" si="63"/>
        <v>ТЕХНОИМПОРТЕКСПОРТ АД</v>
      </c>
      <c r="B1146" s="626" t="str">
        <f t="shared" si="64"/>
        <v>831121837</v>
      </c>
      <c r="C1146" s="630">
        <f t="shared" si="65"/>
        <v>45930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7-БГ'!F63</f>
        <v>0</v>
      </c>
    </row>
    <row r="1147" spans="1:8">
      <c r="A1147" s="626" t="str">
        <f t="shared" si="63"/>
        <v>ТЕХНОИМПОРТЕКСПОРТ АД</v>
      </c>
      <c r="B1147" s="626" t="str">
        <f t="shared" si="64"/>
        <v>831121837</v>
      </c>
      <c r="C1147" s="630">
        <f t="shared" si="65"/>
        <v>45930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7-БГ'!F64</f>
        <v>0</v>
      </c>
    </row>
    <row r="1148" spans="1:8">
      <c r="A1148" s="626" t="str">
        <f t="shared" si="63"/>
        <v>ТЕХНОИМПОРТЕКСПОРТ АД</v>
      </c>
      <c r="B1148" s="626" t="str">
        <f t="shared" si="64"/>
        <v>831121837</v>
      </c>
      <c r="C1148" s="630">
        <f t="shared" si="65"/>
        <v>45930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7-БГ'!F65</f>
        <v>40690</v>
      </c>
    </row>
    <row r="1149" spans="1:8">
      <c r="A1149" s="626" t="str">
        <f t="shared" si="63"/>
        <v>ТЕХНОИМПОРТЕКСПОРТ АД</v>
      </c>
      <c r="B1149" s="626" t="str">
        <f t="shared" si="64"/>
        <v>831121837</v>
      </c>
      <c r="C1149" s="630">
        <f t="shared" si="65"/>
        <v>45930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7-БГ'!F66</f>
        <v>0</v>
      </c>
    </row>
    <row r="1150" spans="1:8">
      <c r="A1150" s="626" t="str">
        <f t="shared" si="63"/>
        <v>ТЕХНОИМПОРТЕКСПОРТ АД</v>
      </c>
      <c r="B1150" s="626" t="str">
        <f t="shared" si="64"/>
        <v>831121837</v>
      </c>
      <c r="C1150" s="630">
        <f t="shared" si="65"/>
        <v>45930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7-БГ'!F67</f>
        <v>0</v>
      </c>
    </row>
    <row r="1151" spans="1:8">
      <c r="A1151" s="626" t="str">
        <f t="shared" si="63"/>
        <v>ТЕХНОИМПОРТЕКСПОРТ АД</v>
      </c>
      <c r="B1151" s="626" t="str">
        <f t="shared" si="64"/>
        <v>831121837</v>
      </c>
      <c r="C1151" s="630">
        <f t="shared" si="65"/>
        <v>45930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7-БГ'!F68</f>
        <v>202764</v>
      </c>
    </row>
    <row r="1152" spans="1:8">
      <c r="A1152" s="626" t="str">
        <f t="shared" si="63"/>
        <v>ТЕХНОИМПОРТЕКСПОРТ АД</v>
      </c>
      <c r="B1152" s="626" t="str">
        <f t="shared" si="64"/>
        <v>831121837</v>
      </c>
      <c r="C1152" s="630">
        <f t="shared" si="65"/>
        <v>45930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7-БГ'!F70</f>
        <v>0</v>
      </c>
    </row>
    <row r="1153" spans="1:8">
      <c r="A1153" s="626" t="str">
        <f t="shared" si="63"/>
        <v>ТЕХНОИМПОРТЕКСПОРТ АД</v>
      </c>
      <c r="B1153" s="626" t="str">
        <f t="shared" si="64"/>
        <v>831121837</v>
      </c>
      <c r="C1153" s="630">
        <f t="shared" si="65"/>
        <v>45930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7-БГ'!F73</f>
        <v>0</v>
      </c>
    </row>
    <row r="1154" spans="1:8">
      <c r="A1154" s="626" t="str">
        <f t="shared" si="63"/>
        <v>ТЕХНОИМПОРТЕКСПОРТ АД</v>
      </c>
      <c r="B1154" s="626" t="str">
        <f t="shared" si="64"/>
        <v>831121837</v>
      </c>
      <c r="C1154" s="630">
        <f t="shared" si="65"/>
        <v>45930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7-БГ'!F74</f>
        <v>0</v>
      </c>
    </row>
    <row r="1155" spans="1:8">
      <c r="A1155" s="626" t="str">
        <f t="shared" si="63"/>
        <v>ТЕХНОИМПОРТЕКСПОРТ АД</v>
      </c>
      <c r="B1155" s="626" t="str">
        <f t="shared" si="64"/>
        <v>831121837</v>
      </c>
      <c r="C1155" s="630">
        <f t="shared" si="65"/>
        <v>45930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7-БГ'!F75</f>
        <v>0</v>
      </c>
    </row>
    <row r="1156" spans="1:8">
      <c r="A1156" s="626" t="str">
        <f t="shared" si="63"/>
        <v>ТЕХНОИМПОРТЕКСПОРТ АД</v>
      </c>
      <c r="B1156" s="626" t="str">
        <f t="shared" si="64"/>
        <v>831121837</v>
      </c>
      <c r="C1156" s="630">
        <f t="shared" si="65"/>
        <v>45930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7-БГ'!F76</f>
        <v>0</v>
      </c>
    </row>
    <row r="1157" spans="1:8">
      <c r="A1157" s="626" t="str">
        <f t="shared" si="63"/>
        <v>ТЕХНОИМПОРТЕКСПОРТ АД</v>
      </c>
      <c r="B1157" s="626" t="str">
        <f t="shared" si="64"/>
        <v>831121837</v>
      </c>
      <c r="C1157" s="630">
        <f t="shared" si="65"/>
        <v>45930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7-БГ'!F77</f>
        <v>0</v>
      </c>
    </row>
    <row r="1158" spans="1:8">
      <c r="A1158" s="626" t="str">
        <f t="shared" si="63"/>
        <v>ТЕХНОИМПОРТЕКСПОРТ АД</v>
      </c>
      <c r="B1158" s="626" t="str">
        <f t="shared" si="64"/>
        <v>831121837</v>
      </c>
      <c r="C1158" s="630">
        <f t="shared" si="65"/>
        <v>45930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7-БГ'!F78</f>
        <v>0</v>
      </c>
    </row>
    <row r="1159" spans="1:8">
      <c r="A1159" s="626" t="str">
        <f t="shared" si="63"/>
        <v>ТЕХНОИМПОРТЕКСПОРТ АД</v>
      </c>
      <c r="B1159" s="626" t="str">
        <f t="shared" si="64"/>
        <v>831121837</v>
      </c>
      <c r="C1159" s="630">
        <f t="shared" si="65"/>
        <v>45930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7-БГ'!F79</f>
        <v>0</v>
      </c>
    </row>
    <row r="1160" spans="1:8">
      <c r="A1160" s="626" t="str">
        <f t="shared" si="63"/>
        <v>ТЕХНОИМПОРТЕКСПОРТ АД</v>
      </c>
      <c r="B1160" s="626" t="str">
        <f t="shared" si="64"/>
        <v>831121837</v>
      </c>
      <c r="C1160" s="630">
        <f t="shared" si="65"/>
        <v>45930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7-БГ'!F80</f>
        <v>0</v>
      </c>
    </row>
    <row r="1161" spans="1:8">
      <c r="A1161" s="626" t="str">
        <f t="shared" si="63"/>
        <v>ТЕХНОИМПОРТЕКСПОРТ АД</v>
      </c>
      <c r="B1161" s="626" t="str">
        <f t="shared" si="64"/>
        <v>831121837</v>
      </c>
      <c r="C1161" s="630">
        <f t="shared" si="65"/>
        <v>45930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7-БГ'!F81</f>
        <v>0</v>
      </c>
    </row>
    <row r="1162" spans="1:8">
      <c r="A1162" s="626" t="str">
        <f t="shared" si="63"/>
        <v>ТЕХНОИМПОРТЕКСПОРТ АД</v>
      </c>
      <c r="B1162" s="626" t="str">
        <f t="shared" si="64"/>
        <v>831121837</v>
      </c>
      <c r="C1162" s="630">
        <f t="shared" si="65"/>
        <v>45930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7-БГ'!F82</f>
        <v>0</v>
      </c>
    </row>
    <row r="1163" spans="1:8">
      <c r="A1163" s="626" t="str">
        <f t="shared" si="63"/>
        <v>ТЕХНОИМПОРТЕКСПОРТ АД</v>
      </c>
      <c r="B1163" s="626" t="str">
        <f t="shared" si="64"/>
        <v>831121837</v>
      </c>
      <c r="C1163" s="630">
        <f t="shared" si="65"/>
        <v>45930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7-БГ'!F83</f>
        <v>0</v>
      </c>
    </row>
    <row r="1164" spans="1:8">
      <c r="A1164" s="626" t="str">
        <f t="shared" si="63"/>
        <v>ТЕХНОИМПОРТЕКСПОРТ АД</v>
      </c>
      <c r="B1164" s="626" t="str">
        <f t="shared" si="64"/>
        <v>831121837</v>
      </c>
      <c r="C1164" s="630">
        <f t="shared" si="65"/>
        <v>45930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7-БГ'!F84</f>
        <v>0</v>
      </c>
    </row>
    <row r="1165" spans="1:8">
      <c r="A1165" s="626" t="str">
        <f t="shared" si="63"/>
        <v>ТЕХНОИМПОРТЕКСПОРТ АД</v>
      </c>
      <c r="B1165" s="626" t="str">
        <f t="shared" si="64"/>
        <v>831121837</v>
      </c>
      <c r="C1165" s="630">
        <f t="shared" si="65"/>
        <v>45930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7-БГ'!F85</f>
        <v>0</v>
      </c>
    </row>
    <row r="1166" spans="1:8">
      <c r="A1166" s="626" t="str">
        <f t="shared" si="63"/>
        <v>ТЕХНОИМПОРТЕКСПОРТ АД</v>
      </c>
      <c r="B1166" s="626" t="str">
        <f t="shared" si="64"/>
        <v>831121837</v>
      </c>
      <c r="C1166" s="630">
        <f t="shared" si="65"/>
        <v>45930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7-БГ'!F86</f>
        <v>0</v>
      </c>
    </row>
    <row r="1167" spans="1:8">
      <c r="A1167" s="626" t="str">
        <f t="shared" si="63"/>
        <v>ТЕХНОИМПОРТЕКСПОРТ АД</v>
      </c>
      <c r="B1167" s="626" t="str">
        <f t="shared" si="64"/>
        <v>831121837</v>
      </c>
      <c r="C1167" s="630">
        <f t="shared" si="65"/>
        <v>45930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7-БГ'!F87</f>
        <v>0</v>
      </c>
    </row>
    <row r="1168" spans="1:8">
      <c r="A1168" s="626" t="str">
        <f t="shared" ref="A1168:A1195" si="66">pdeName</f>
        <v>ТЕХНОИМПОРТЕКСПОРТ АД</v>
      </c>
      <c r="B1168" s="626" t="str">
        <f t="shared" ref="B1168:B1195" si="67">pdeBulstat</f>
        <v>831121837</v>
      </c>
      <c r="C1168" s="630">
        <f t="shared" ref="C1168:C1195" si="68">endDate</f>
        <v>45930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7-БГ'!F88</f>
        <v>0</v>
      </c>
    </row>
    <row r="1169" spans="1:8">
      <c r="A1169" s="626" t="str">
        <f t="shared" si="66"/>
        <v>ТЕХНОИМПОРТЕКСПОРТ АД</v>
      </c>
      <c r="B1169" s="626" t="str">
        <f t="shared" si="67"/>
        <v>831121837</v>
      </c>
      <c r="C1169" s="630">
        <f t="shared" si="68"/>
        <v>45930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7-БГ'!F89</f>
        <v>0</v>
      </c>
    </row>
    <row r="1170" spans="1:8">
      <c r="A1170" s="626" t="str">
        <f t="shared" si="66"/>
        <v>ТЕХНОИМПОРТЕКСПОРТ АД</v>
      </c>
      <c r="B1170" s="626" t="str">
        <f t="shared" si="67"/>
        <v>831121837</v>
      </c>
      <c r="C1170" s="630">
        <f t="shared" si="68"/>
        <v>45930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7-БГ'!F90</f>
        <v>0</v>
      </c>
    </row>
    <row r="1171" spans="1:8">
      <c r="A1171" s="626" t="str">
        <f t="shared" si="66"/>
        <v>ТЕХНОИМПОРТЕКСПОРТ АД</v>
      </c>
      <c r="B1171" s="626" t="str">
        <f t="shared" si="67"/>
        <v>831121837</v>
      </c>
      <c r="C1171" s="630">
        <f t="shared" si="68"/>
        <v>45930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7-БГ'!F91</f>
        <v>0</v>
      </c>
    </row>
    <row r="1172" spans="1:8">
      <c r="A1172" s="626" t="str">
        <f t="shared" si="66"/>
        <v>ТЕХНОИМПОРТЕКСПОРТ АД</v>
      </c>
      <c r="B1172" s="626" t="str">
        <f t="shared" si="67"/>
        <v>831121837</v>
      </c>
      <c r="C1172" s="630">
        <f t="shared" si="68"/>
        <v>45930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7-БГ'!F92</f>
        <v>0</v>
      </c>
    </row>
    <row r="1173" spans="1:8">
      <c r="A1173" s="626" t="str">
        <f t="shared" si="66"/>
        <v>ТЕХНОИМПОРТЕКСПОРТ АД</v>
      </c>
      <c r="B1173" s="626" t="str">
        <f t="shared" si="67"/>
        <v>831121837</v>
      </c>
      <c r="C1173" s="630">
        <f t="shared" si="68"/>
        <v>45930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7-БГ'!F93</f>
        <v>0</v>
      </c>
    </row>
    <row r="1174" spans="1:8">
      <c r="A1174" s="626" t="str">
        <f t="shared" si="66"/>
        <v>ТЕХНОИМПОРТЕКСПОРТ АД</v>
      </c>
      <c r="B1174" s="626" t="str">
        <f t="shared" si="67"/>
        <v>831121837</v>
      </c>
      <c r="C1174" s="630">
        <f t="shared" si="68"/>
        <v>45930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7-БГ'!F94</f>
        <v>0</v>
      </c>
    </row>
    <row r="1175" spans="1:8">
      <c r="A1175" s="626" t="str">
        <f t="shared" si="66"/>
        <v>ТЕХНОИМПОРТЕКСПОРТ АД</v>
      </c>
      <c r="B1175" s="626" t="str">
        <f t="shared" si="67"/>
        <v>831121837</v>
      </c>
      <c r="C1175" s="630">
        <f t="shared" si="68"/>
        <v>45930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7-БГ'!F95</f>
        <v>0</v>
      </c>
    </row>
    <row r="1176" spans="1:8">
      <c r="A1176" s="626" t="str">
        <f t="shared" si="66"/>
        <v>ТЕХНОИМПОРТЕКСПОРТ АД</v>
      </c>
      <c r="B1176" s="626" t="str">
        <f t="shared" si="67"/>
        <v>831121837</v>
      </c>
      <c r="C1176" s="630">
        <f t="shared" si="68"/>
        <v>45930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7-БГ'!F96</f>
        <v>0</v>
      </c>
    </row>
    <row r="1177" spans="1:8">
      <c r="A1177" s="626" t="str">
        <f t="shared" si="66"/>
        <v>ТЕХНОИМПОРТЕКСПОРТ АД</v>
      </c>
      <c r="B1177" s="626" t="str">
        <f t="shared" si="67"/>
        <v>831121837</v>
      </c>
      <c r="C1177" s="630">
        <f t="shared" si="68"/>
        <v>45930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7-БГ'!F97</f>
        <v>0</v>
      </c>
    </row>
    <row r="1178" spans="1:8">
      <c r="A1178" s="626" t="str">
        <f t="shared" si="66"/>
        <v>ТЕХНОИМПОРТЕКСПОРТ АД</v>
      </c>
      <c r="B1178" s="626" t="str">
        <f t="shared" si="67"/>
        <v>831121837</v>
      </c>
      <c r="C1178" s="630">
        <f t="shared" si="68"/>
        <v>45930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7-БГ'!F98</f>
        <v>0</v>
      </c>
    </row>
    <row r="1179" spans="1:8">
      <c r="A1179" s="626" t="str">
        <f t="shared" si="66"/>
        <v>ТЕХНОИМПОРТЕКСПОРТ АД</v>
      </c>
      <c r="B1179" s="626" t="str">
        <f t="shared" si="67"/>
        <v>831121837</v>
      </c>
      <c r="C1179" s="630">
        <f t="shared" si="68"/>
        <v>45930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7-БГ'!F99</f>
        <v>202764</v>
      </c>
    </row>
    <row r="1180" spans="1:8">
      <c r="A1180" s="626" t="str">
        <f t="shared" si="66"/>
        <v>ТЕХНОИМПОРТЕКСПОРТ АД</v>
      </c>
      <c r="B1180" s="626" t="str">
        <f t="shared" si="67"/>
        <v>831121837</v>
      </c>
      <c r="C1180" s="630">
        <f t="shared" si="68"/>
        <v>45930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7-БГ'!C104</f>
        <v>0</v>
      </c>
    </row>
    <row r="1181" spans="1:8">
      <c r="A1181" s="626" t="str">
        <f t="shared" si="66"/>
        <v>ТЕХНОИМПОРТЕКСПОРТ АД</v>
      </c>
      <c r="B1181" s="626" t="str">
        <f t="shared" si="67"/>
        <v>831121837</v>
      </c>
      <c r="C1181" s="630">
        <f t="shared" si="68"/>
        <v>45930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7-БГ'!C105</f>
        <v>0</v>
      </c>
    </row>
    <row r="1182" spans="1:8">
      <c r="A1182" s="626" t="str">
        <f t="shared" si="66"/>
        <v>ТЕХНОИМПОРТЕКСПОРТ АД</v>
      </c>
      <c r="B1182" s="626" t="str">
        <f t="shared" si="67"/>
        <v>831121837</v>
      </c>
      <c r="C1182" s="630">
        <f t="shared" si="68"/>
        <v>45930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7-БГ'!C106</f>
        <v>0</v>
      </c>
    </row>
    <row r="1183" spans="1:8">
      <c r="A1183" s="626" t="str">
        <f t="shared" si="66"/>
        <v>ТЕХНОИМПОРТЕКСПОРТ АД</v>
      </c>
      <c r="B1183" s="626" t="str">
        <f t="shared" si="67"/>
        <v>831121837</v>
      </c>
      <c r="C1183" s="630">
        <f t="shared" si="68"/>
        <v>45930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7-БГ'!C107</f>
        <v>0</v>
      </c>
    </row>
    <row r="1184" spans="1:8">
      <c r="A1184" s="626" t="str">
        <f t="shared" si="66"/>
        <v>ТЕХНОИМПОРТЕКСПОРТ АД</v>
      </c>
      <c r="B1184" s="626" t="str">
        <f t="shared" si="67"/>
        <v>831121837</v>
      </c>
      <c r="C1184" s="630">
        <f t="shared" si="68"/>
        <v>45930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7-БГ'!D104</f>
        <v>0</v>
      </c>
    </row>
    <row r="1185" spans="1:8">
      <c r="A1185" s="626" t="str">
        <f t="shared" si="66"/>
        <v>ТЕХНОИМПОРТЕКСПОРТ АД</v>
      </c>
      <c r="B1185" s="626" t="str">
        <f t="shared" si="67"/>
        <v>831121837</v>
      </c>
      <c r="C1185" s="630">
        <f t="shared" si="68"/>
        <v>45930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7-БГ'!D105</f>
        <v>0</v>
      </c>
    </row>
    <row r="1186" spans="1:8">
      <c r="A1186" s="626" t="str">
        <f t="shared" si="66"/>
        <v>ТЕХНОИМПОРТЕКСПОРТ АД</v>
      </c>
      <c r="B1186" s="626" t="str">
        <f t="shared" si="67"/>
        <v>831121837</v>
      </c>
      <c r="C1186" s="630">
        <f t="shared" si="68"/>
        <v>45930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7-БГ'!D106</f>
        <v>0</v>
      </c>
    </row>
    <row r="1187" spans="1:8">
      <c r="A1187" s="626" t="str">
        <f t="shared" si="66"/>
        <v>ТЕХНОИМПОРТЕКСПОРТ АД</v>
      </c>
      <c r="B1187" s="626" t="str">
        <f t="shared" si="67"/>
        <v>831121837</v>
      </c>
      <c r="C1187" s="630">
        <f t="shared" si="68"/>
        <v>45930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7-БГ'!D107</f>
        <v>0</v>
      </c>
    </row>
    <row r="1188" spans="1:8">
      <c r="A1188" s="626" t="str">
        <f t="shared" si="66"/>
        <v>ТЕХНОИМПОРТЕКСПОРТ АД</v>
      </c>
      <c r="B1188" s="626" t="str">
        <f t="shared" si="67"/>
        <v>831121837</v>
      </c>
      <c r="C1188" s="630">
        <f t="shared" si="68"/>
        <v>45930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7-БГ'!E104</f>
        <v>0</v>
      </c>
    </row>
    <row r="1189" spans="1:8">
      <c r="A1189" s="626" t="str">
        <f t="shared" si="66"/>
        <v>ТЕХНОИМПОРТЕКСПОРТ АД</v>
      </c>
      <c r="B1189" s="626" t="str">
        <f t="shared" si="67"/>
        <v>831121837</v>
      </c>
      <c r="C1189" s="630">
        <f t="shared" si="68"/>
        <v>45930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7-БГ'!E105</f>
        <v>0</v>
      </c>
    </row>
    <row r="1190" spans="1:8">
      <c r="A1190" s="626" t="str">
        <f t="shared" si="66"/>
        <v>ТЕХНОИМПОРТЕКСПОРТ АД</v>
      </c>
      <c r="B1190" s="626" t="str">
        <f t="shared" si="67"/>
        <v>831121837</v>
      </c>
      <c r="C1190" s="630">
        <f t="shared" si="68"/>
        <v>45930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7-БГ'!E106</f>
        <v>0</v>
      </c>
    </row>
    <row r="1191" spans="1:8">
      <c r="A1191" s="626" t="str">
        <f t="shared" si="66"/>
        <v>ТЕХНОИМПОРТЕКСПОРТ АД</v>
      </c>
      <c r="B1191" s="626" t="str">
        <f t="shared" si="67"/>
        <v>831121837</v>
      </c>
      <c r="C1191" s="630">
        <f t="shared" si="68"/>
        <v>45930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7-БГ'!E107</f>
        <v>0</v>
      </c>
    </row>
    <row r="1192" spans="1:8">
      <c r="A1192" s="626" t="str">
        <f t="shared" si="66"/>
        <v>ТЕХНОИМПОРТЕКСПОРТ АД</v>
      </c>
      <c r="B1192" s="626" t="str">
        <f t="shared" si="67"/>
        <v>831121837</v>
      </c>
      <c r="C1192" s="630">
        <f t="shared" si="68"/>
        <v>45930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7-БГ'!F104</f>
        <v>0</v>
      </c>
    </row>
    <row r="1193" spans="1:8">
      <c r="A1193" s="626" t="str">
        <f t="shared" si="66"/>
        <v>ТЕХНОИМПОРТЕКСПОРТ АД</v>
      </c>
      <c r="B1193" s="626" t="str">
        <f t="shared" si="67"/>
        <v>831121837</v>
      </c>
      <c r="C1193" s="630">
        <f t="shared" si="68"/>
        <v>45930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7-БГ'!F105</f>
        <v>0</v>
      </c>
    </row>
    <row r="1194" spans="1:8">
      <c r="A1194" s="626" t="str">
        <f t="shared" si="66"/>
        <v>ТЕХНОИМПОРТЕКСПОРТ АД</v>
      </c>
      <c r="B1194" s="626" t="str">
        <f t="shared" si="67"/>
        <v>831121837</v>
      </c>
      <c r="C1194" s="630">
        <f t="shared" si="68"/>
        <v>45930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7-БГ'!F106</f>
        <v>0</v>
      </c>
    </row>
    <row r="1195" spans="1:8">
      <c r="A1195" s="626" t="str">
        <f t="shared" si="66"/>
        <v>ТЕХНОИМПОРТЕКСПОРТ АД</v>
      </c>
      <c r="B1195" s="626" t="str">
        <f t="shared" si="67"/>
        <v>831121837</v>
      </c>
      <c r="C1195" s="630">
        <f t="shared" si="68"/>
        <v>45930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7-БГ'!F107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ТЕХНОИМПОРТЕКСПОРТ АД</v>
      </c>
      <c r="B1197" s="626" t="str">
        <f t="shared" ref="B1197:B1228" si="70">pdeBulstat</f>
        <v>831121837</v>
      </c>
      <c r="C1197" s="630">
        <f t="shared" ref="C1197:C1228" si="71">endDate</f>
        <v>45930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8-ЦК'!C13</f>
        <v>62940</v>
      </c>
    </row>
    <row r="1198" spans="1:8">
      <c r="A1198" s="626" t="str">
        <f t="shared" si="69"/>
        <v>ТЕХНОИМПОРТЕКСПОРТ АД</v>
      </c>
      <c r="B1198" s="626" t="str">
        <f t="shared" si="70"/>
        <v>831121837</v>
      </c>
      <c r="C1198" s="630">
        <f t="shared" si="71"/>
        <v>45930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8-ЦК'!C14</f>
        <v>0</v>
      </c>
    </row>
    <row r="1199" spans="1:8">
      <c r="A1199" s="626" t="str">
        <f t="shared" si="69"/>
        <v>ТЕХНОИМПОРТЕКСПОРТ АД</v>
      </c>
      <c r="B1199" s="626" t="str">
        <f t="shared" si="70"/>
        <v>831121837</v>
      </c>
      <c r="C1199" s="630">
        <f t="shared" si="71"/>
        <v>45930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8-ЦК'!C15</f>
        <v>0</v>
      </c>
    </row>
    <row r="1200" spans="1:8">
      <c r="A1200" s="626" t="str">
        <f t="shared" si="69"/>
        <v>ТЕХНОИМПОРТЕКСПОРТ АД</v>
      </c>
      <c r="B1200" s="626" t="str">
        <f t="shared" si="70"/>
        <v>831121837</v>
      </c>
      <c r="C1200" s="630">
        <f t="shared" si="71"/>
        <v>45930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8-ЦК'!C16</f>
        <v>0</v>
      </c>
    </row>
    <row r="1201" spans="1:8">
      <c r="A1201" s="626" t="str">
        <f t="shared" si="69"/>
        <v>ТЕХНОИМПОРТЕКСПОРТ АД</v>
      </c>
      <c r="B1201" s="626" t="str">
        <f t="shared" si="70"/>
        <v>831121837</v>
      </c>
      <c r="C1201" s="630">
        <f t="shared" si="71"/>
        <v>45930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8-ЦК'!C17</f>
        <v>0</v>
      </c>
    </row>
    <row r="1202" spans="1:8">
      <c r="A1202" s="626" t="str">
        <f t="shared" si="69"/>
        <v>ТЕХНОИМПОРТЕКСПОРТ АД</v>
      </c>
      <c r="B1202" s="626" t="str">
        <f t="shared" si="70"/>
        <v>831121837</v>
      </c>
      <c r="C1202" s="630">
        <f t="shared" si="71"/>
        <v>45930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8-ЦК'!C18</f>
        <v>62940</v>
      </c>
    </row>
    <row r="1203" spans="1:8">
      <c r="A1203" s="626" t="str">
        <f t="shared" si="69"/>
        <v>ТЕХНОИМПОРТЕКСПОРТ АД</v>
      </c>
      <c r="B1203" s="626" t="str">
        <f t="shared" si="70"/>
        <v>831121837</v>
      </c>
      <c r="C1203" s="630">
        <f t="shared" si="71"/>
        <v>45930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8-ЦК'!C20</f>
        <v>0</v>
      </c>
    </row>
    <row r="1204" spans="1:8">
      <c r="A1204" s="626" t="str">
        <f t="shared" si="69"/>
        <v>ТЕХНОИМПОРТЕКСПОРТ АД</v>
      </c>
      <c r="B1204" s="626" t="str">
        <f t="shared" si="70"/>
        <v>831121837</v>
      </c>
      <c r="C1204" s="630">
        <f t="shared" si="71"/>
        <v>45930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8-ЦК'!C21</f>
        <v>0</v>
      </c>
    </row>
    <row r="1205" spans="1:8">
      <c r="A1205" s="626" t="str">
        <f t="shared" si="69"/>
        <v>ТЕХНОИМПОРТЕКСПОРТ АД</v>
      </c>
      <c r="B1205" s="626" t="str">
        <f t="shared" si="70"/>
        <v>831121837</v>
      </c>
      <c r="C1205" s="630">
        <f t="shared" si="71"/>
        <v>45930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8-ЦК'!C22</f>
        <v>0</v>
      </c>
    </row>
    <row r="1206" spans="1:8">
      <c r="A1206" s="626" t="str">
        <f t="shared" si="69"/>
        <v>ТЕХНОИМПОРТЕКСПОРТ АД</v>
      </c>
      <c r="B1206" s="626" t="str">
        <f t="shared" si="70"/>
        <v>831121837</v>
      </c>
      <c r="C1206" s="630">
        <f t="shared" si="71"/>
        <v>45930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8-ЦК'!C23</f>
        <v>0</v>
      </c>
    </row>
    <row r="1207" spans="1:8">
      <c r="A1207" s="626" t="str">
        <f t="shared" si="69"/>
        <v>ТЕХНОИМПОРТЕКСПОРТ АД</v>
      </c>
      <c r="B1207" s="626" t="str">
        <f t="shared" si="70"/>
        <v>831121837</v>
      </c>
      <c r="C1207" s="630">
        <f t="shared" si="71"/>
        <v>45930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8-ЦК'!C24</f>
        <v>0</v>
      </c>
    </row>
    <row r="1208" spans="1:8">
      <c r="A1208" s="626" t="str">
        <f t="shared" si="69"/>
        <v>ТЕХНОИМПОРТЕКСПОРТ АД</v>
      </c>
      <c r="B1208" s="626" t="str">
        <f t="shared" si="70"/>
        <v>831121837</v>
      </c>
      <c r="C1208" s="630">
        <f t="shared" si="71"/>
        <v>45930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8-ЦК'!C25</f>
        <v>4874000</v>
      </c>
    </row>
    <row r="1209" spans="1:8">
      <c r="A1209" s="626" t="str">
        <f t="shared" si="69"/>
        <v>ТЕХНОИМПОРТЕКСПОРТ АД</v>
      </c>
      <c r="B1209" s="626" t="str">
        <f t="shared" si="70"/>
        <v>831121837</v>
      </c>
      <c r="C1209" s="630">
        <f t="shared" si="71"/>
        <v>45930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8-ЦК'!C26</f>
        <v>0</v>
      </c>
    </row>
    <row r="1210" spans="1:8">
      <c r="A1210" s="626" t="str">
        <f t="shared" si="69"/>
        <v>ТЕХНОИМПОРТЕКСПОРТ АД</v>
      </c>
      <c r="B1210" s="626" t="str">
        <f t="shared" si="70"/>
        <v>831121837</v>
      </c>
      <c r="C1210" s="630">
        <f t="shared" si="71"/>
        <v>45930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8-ЦК'!C27</f>
        <v>4874000</v>
      </c>
    </row>
    <row r="1211" spans="1:8">
      <c r="A1211" s="626" t="str">
        <f t="shared" si="69"/>
        <v>ТЕХНОИМПОРТЕКСПОРТ АД</v>
      </c>
      <c r="B1211" s="626" t="str">
        <f t="shared" si="70"/>
        <v>831121837</v>
      </c>
      <c r="C1211" s="630">
        <f t="shared" si="71"/>
        <v>45930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8-ЦК'!D13</f>
        <v>0</v>
      </c>
    </row>
    <row r="1212" spans="1:8">
      <c r="A1212" s="626" t="str">
        <f t="shared" si="69"/>
        <v>ТЕХНОИМПОРТЕКСПОРТ АД</v>
      </c>
      <c r="B1212" s="626" t="str">
        <f t="shared" si="70"/>
        <v>831121837</v>
      </c>
      <c r="C1212" s="630">
        <f t="shared" si="71"/>
        <v>45930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8-ЦК'!D14</f>
        <v>0</v>
      </c>
    </row>
    <row r="1213" spans="1:8">
      <c r="A1213" s="626" t="str">
        <f t="shared" si="69"/>
        <v>ТЕХНОИМПОРТЕКСПОРТ АД</v>
      </c>
      <c r="B1213" s="626" t="str">
        <f t="shared" si="70"/>
        <v>831121837</v>
      </c>
      <c r="C1213" s="630">
        <f t="shared" si="71"/>
        <v>45930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8-ЦК'!D15</f>
        <v>0</v>
      </c>
    </row>
    <row r="1214" spans="1:8">
      <c r="A1214" s="626" t="str">
        <f t="shared" si="69"/>
        <v>ТЕХНОИМПОРТЕКСПОРТ АД</v>
      </c>
      <c r="B1214" s="626" t="str">
        <f t="shared" si="70"/>
        <v>831121837</v>
      </c>
      <c r="C1214" s="630">
        <f t="shared" si="71"/>
        <v>45930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8-ЦК'!D16</f>
        <v>0</v>
      </c>
    </row>
    <row r="1215" spans="1:8">
      <c r="A1215" s="626" t="str">
        <f t="shared" si="69"/>
        <v>ТЕХНОИМПОРТЕКСПОРТ АД</v>
      </c>
      <c r="B1215" s="626" t="str">
        <f t="shared" si="70"/>
        <v>831121837</v>
      </c>
      <c r="C1215" s="630">
        <f t="shared" si="71"/>
        <v>45930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8-ЦК'!D17</f>
        <v>0</v>
      </c>
    </row>
    <row r="1216" spans="1:8">
      <c r="A1216" s="626" t="str">
        <f t="shared" si="69"/>
        <v>ТЕХНОИМПОРТЕКСПОРТ АД</v>
      </c>
      <c r="B1216" s="626" t="str">
        <f t="shared" si="70"/>
        <v>831121837</v>
      </c>
      <c r="C1216" s="630">
        <f t="shared" si="71"/>
        <v>45930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8-ЦК'!D18</f>
        <v>0</v>
      </c>
    </row>
    <row r="1217" spans="1:8">
      <c r="A1217" s="626" t="str">
        <f t="shared" si="69"/>
        <v>ТЕХНОИМПОРТЕКСПОРТ АД</v>
      </c>
      <c r="B1217" s="626" t="str">
        <f t="shared" si="70"/>
        <v>831121837</v>
      </c>
      <c r="C1217" s="630">
        <f t="shared" si="71"/>
        <v>45930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8-ЦК'!D20</f>
        <v>0</v>
      </c>
    </row>
    <row r="1218" spans="1:8">
      <c r="A1218" s="626" t="str">
        <f t="shared" si="69"/>
        <v>ТЕХНОИМПОРТЕКСПОРТ АД</v>
      </c>
      <c r="B1218" s="626" t="str">
        <f t="shared" si="70"/>
        <v>831121837</v>
      </c>
      <c r="C1218" s="630">
        <f t="shared" si="71"/>
        <v>45930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8-ЦК'!D21</f>
        <v>0</v>
      </c>
    </row>
    <row r="1219" spans="1:8">
      <c r="A1219" s="626" t="str">
        <f t="shared" si="69"/>
        <v>ТЕХНОИМПОРТЕКСПОРТ АД</v>
      </c>
      <c r="B1219" s="626" t="str">
        <f t="shared" si="70"/>
        <v>831121837</v>
      </c>
      <c r="C1219" s="630">
        <f t="shared" si="71"/>
        <v>45930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8-ЦК'!D22</f>
        <v>0</v>
      </c>
    </row>
    <row r="1220" spans="1:8">
      <c r="A1220" s="626" t="str">
        <f t="shared" si="69"/>
        <v>ТЕХНОИМПОРТЕКСПОРТ АД</v>
      </c>
      <c r="B1220" s="626" t="str">
        <f t="shared" si="70"/>
        <v>831121837</v>
      </c>
      <c r="C1220" s="630">
        <f t="shared" si="71"/>
        <v>45930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8-ЦК'!D23</f>
        <v>0</v>
      </c>
    </row>
    <row r="1221" spans="1:8">
      <c r="A1221" s="626" t="str">
        <f t="shared" si="69"/>
        <v>ТЕХНОИМПОРТЕКСПОРТ АД</v>
      </c>
      <c r="B1221" s="626" t="str">
        <f t="shared" si="70"/>
        <v>831121837</v>
      </c>
      <c r="C1221" s="630">
        <f t="shared" si="71"/>
        <v>45930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8-ЦК'!D24</f>
        <v>0</v>
      </c>
    </row>
    <row r="1222" spans="1:8">
      <c r="A1222" s="626" t="str">
        <f t="shared" si="69"/>
        <v>ТЕХНОИМПОРТЕКСПОРТ АД</v>
      </c>
      <c r="B1222" s="626" t="str">
        <f t="shared" si="70"/>
        <v>831121837</v>
      </c>
      <c r="C1222" s="630">
        <f t="shared" si="71"/>
        <v>45930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8-ЦК'!D25</f>
        <v>0</v>
      </c>
    </row>
    <row r="1223" spans="1:8">
      <c r="A1223" s="626" t="str">
        <f t="shared" si="69"/>
        <v>ТЕХНОИМПОРТЕКСПОРТ АД</v>
      </c>
      <c r="B1223" s="626" t="str">
        <f t="shared" si="70"/>
        <v>831121837</v>
      </c>
      <c r="C1223" s="630">
        <f t="shared" si="71"/>
        <v>45930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8-ЦК'!D26</f>
        <v>0</v>
      </c>
    </row>
    <row r="1224" spans="1:8">
      <c r="A1224" s="626" t="str">
        <f t="shared" si="69"/>
        <v>ТЕХНОИМПОРТЕКСПОРТ АД</v>
      </c>
      <c r="B1224" s="626" t="str">
        <f t="shared" si="70"/>
        <v>831121837</v>
      </c>
      <c r="C1224" s="630">
        <f t="shared" si="71"/>
        <v>45930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8-ЦК'!D27</f>
        <v>0</v>
      </c>
    </row>
    <row r="1225" spans="1:8">
      <c r="A1225" s="626" t="str">
        <f t="shared" si="69"/>
        <v>ТЕХНОИМПОРТЕКСПОРТ АД</v>
      </c>
      <c r="B1225" s="626" t="str">
        <f t="shared" si="70"/>
        <v>831121837</v>
      </c>
      <c r="C1225" s="630">
        <f t="shared" si="71"/>
        <v>45930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8-ЦК'!E13</f>
        <v>0</v>
      </c>
    </row>
    <row r="1226" spans="1:8">
      <c r="A1226" s="626" t="str">
        <f t="shared" si="69"/>
        <v>ТЕХНОИМПОРТЕКСПОРТ АД</v>
      </c>
      <c r="B1226" s="626" t="str">
        <f t="shared" si="70"/>
        <v>831121837</v>
      </c>
      <c r="C1226" s="630">
        <f t="shared" si="71"/>
        <v>45930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8-ЦК'!E14</f>
        <v>0</v>
      </c>
    </row>
    <row r="1227" spans="1:8">
      <c r="A1227" s="626" t="str">
        <f t="shared" si="69"/>
        <v>ТЕХНОИМПОРТЕКСПОРТ АД</v>
      </c>
      <c r="B1227" s="626" t="str">
        <f t="shared" si="70"/>
        <v>831121837</v>
      </c>
      <c r="C1227" s="630">
        <f t="shared" si="71"/>
        <v>45930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8-ЦК'!E15</f>
        <v>0</v>
      </c>
    </row>
    <row r="1228" spans="1:8">
      <c r="A1228" s="626" t="str">
        <f t="shared" si="69"/>
        <v>ТЕХНОИМПОРТЕКСПОРТ АД</v>
      </c>
      <c r="B1228" s="626" t="str">
        <f t="shared" si="70"/>
        <v>831121837</v>
      </c>
      <c r="C1228" s="630">
        <f t="shared" si="71"/>
        <v>45930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8-ЦК'!E16</f>
        <v>0</v>
      </c>
    </row>
    <row r="1229" spans="1:8">
      <c r="A1229" s="626" t="str">
        <f t="shared" ref="A1229:A1260" si="72">pdeName</f>
        <v>ТЕХНОИМПОРТЕКСПОРТ АД</v>
      </c>
      <c r="B1229" s="626" t="str">
        <f t="shared" ref="B1229:B1260" si="73">pdeBulstat</f>
        <v>831121837</v>
      </c>
      <c r="C1229" s="630">
        <f t="shared" ref="C1229:C1260" si="74">endDate</f>
        <v>45930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8-ЦК'!E17</f>
        <v>0</v>
      </c>
    </row>
    <row r="1230" spans="1:8">
      <c r="A1230" s="626" t="str">
        <f t="shared" si="72"/>
        <v>ТЕХНОИМПОРТЕКСПОРТ АД</v>
      </c>
      <c r="B1230" s="626" t="str">
        <f t="shared" si="73"/>
        <v>831121837</v>
      </c>
      <c r="C1230" s="630">
        <f t="shared" si="74"/>
        <v>45930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8-ЦК'!E18</f>
        <v>0</v>
      </c>
    </row>
    <row r="1231" spans="1:8">
      <c r="A1231" s="626" t="str">
        <f t="shared" si="72"/>
        <v>ТЕХНОИМПОРТЕКСПОРТ АД</v>
      </c>
      <c r="B1231" s="626" t="str">
        <f t="shared" si="73"/>
        <v>831121837</v>
      </c>
      <c r="C1231" s="630">
        <f t="shared" si="74"/>
        <v>45930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8-ЦК'!E20</f>
        <v>0</v>
      </c>
    </row>
    <row r="1232" spans="1:8">
      <c r="A1232" s="626" t="str">
        <f t="shared" si="72"/>
        <v>ТЕХНОИМПОРТЕКСПОРТ АД</v>
      </c>
      <c r="B1232" s="626" t="str">
        <f t="shared" si="73"/>
        <v>831121837</v>
      </c>
      <c r="C1232" s="630">
        <f t="shared" si="74"/>
        <v>45930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8-ЦК'!E21</f>
        <v>0</v>
      </c>
    </row>
    <row r="1233" spans="1:8">
      <c r="A1233" s="626" t="str">
        <f t="shared" si="72"/>
        <v>ТЕХНОИМПОРТЕКСПОРТ АД</v>
      </c>
      <c r="B1233" s="626" t="str">
        <f t="shared" si="73"/>
        <v>831121837</v>
      </c>
      <c r="C1233" s="630">
        <f t="shared" si="74"/>
        <v>45930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8-ЦК'!E22</f>
        <v>0</v>
      </c>
    </row>
    <row r="1234" spans="1:8">
      <c r="A1234" s="626" t="str">
        <f t="shared" si="72"/>
        <v>ТЕХНОИМПОРТЕКСПОРТ АД</v>
      </c>
      <c r="B1234" s="626" t="str">
        <f t="shared" si="73"/>
        <v>831121837</v>
      </c>
      <c r="C1234" s="630">
        <f t="shared" si="74"/>
        <v>45930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8-ЦК'!E23</f>
        <v>0</v>
      </c>
    </row>
    <row r="1235" spans="1:8">
      <c r="A1235" s="626" t="str">
        <f t="shared" si="72"/>
        <v>ТЕХНОИМПОРТЕКСПОРТ АД</v>
      </c>
      <c r="B1235" s="626" t="str">
        <f t="shared" si="73"/>
        <v>831121837</v>
      </c>
      <c r="C1235" s="630">
        <f t="shared" si="74"/>
        <v>45930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8-ЦК'!E24</f>
        <v>0</v>
      </c>
    </row>
    <row r="1236" spans="1:8">
      <c r="A1236" s="626" t="str">
        <f t="shared" si="72"/>
        <v>ТЕХНОИМПОРТЕКСПОРТ АД</v>
      </c>
      <c r="B1236" s="626" t="str">
        <f t="shared" si="73"/>
        <v>831121837</v>
      </c>
      <c r="C1236" s="630">
        <f t="shared" si="74"/>
        <v>45930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8-ЦК'!E25</f>
        <v>0</v>
      </c>
    </row>
    <row r="1237" spans="1:8">
      <c r="A1237" s="626" t="str">
        <f t="shared" si="72"/>
        <v>ТЕХНОИМПОРТЕКСПОРТ АД</v>
      </c>
      <c r="B1237" s="626" t="str">
        <f t="shared" si="73"/>
        <v>831121837</v>
      </c>
      <c r="C1237" s="630">
        <f t="shared" si="74"/>
        <v>45930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8-ЦК'!E26</f>
        <v>0</v>
      </c>
    </row>
    <row r="1238" spans="1:8">
      <c r="A1238" s="626" t="str">
        <f t="shared" si="72"/>
        <v>ТЕХНОИМПОРТЕКСПОРТ АД</v>
      </c>
      <c r="B1238" s="626" t="str">
        <f t="shared" si="73"/>
        <v>831121837</v>
      </c>
      <c r="C1238" s="630">
        <f t="shared" si="74"/>
        <v>45930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8-ЦК'!E27</f>
        <v>0</v>
      </c>
    </row>
    <row r="1239" spans="1:8">
      <c r="A1239" s="626" t="str">
        <f t="shared" si="72"/>
        <v>ТЕХНОИМПОРТЕКСПОРТ АД</v>
      </c>
      <c r="B1239" s="626" t="str">
        <f t="shared" si="73"/>
        <v>831121837</v>
      </c>
      <c r="C1239" s="630">
        <f t="shared" si="74"/>
        <v>45930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8-ЦК'!F13</f>
        <v>14397</v>
      </c>
    </row>
    <row r="1240" spans="1:8">
      <c r="A1240" s="626" t="str">
        <f t="shared" si="72"/>
        <v>ТЕХНОИМПОРТЕКСПОРТ АД</v>
      </c>
      <c r="B1240" s="626" t="str">
        <f t="shared" si="73"/>
        <v>831121837</v>
      </c>
      <c r="C1240" s="630">
        <f t="shared" si="74"/>
        <v>45930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8-ЦК'!F14</f>
        <v>0</v>
      </c>
    </row>
    <row r="1241" spans="1:8">
      <c r="A1241" s="626" t="str">
        <f t="shared" si="72"/>
        <v>ТЕХНОИМПОРТЕКСПОРТ АД</v>
      </c>
      <c r="B1241" s="626" t="str">
        <f t="shared" si="73"/>
        <v>831121837</v>
      </c>
      <c r="C1241" s="630">
        <f t="shared" si="74"/>
        <v>45930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8-ЦК'!F15</f>
        <v>0</v>
      </c>
    </row>
    <row r="1242" spans="1:8">
      <c r="A1242" s="626" t="str">
        <f t="shared" si="72"/>
        <v>ТЕХНОИМПОРТЕКСПОРТ АД</v>
      </c>
      <c r="B1242" s="626" t="str">
        <f t="shared" si="73"/>
        <v>831121837</v>
      </c>
      <c r="C1242" s="630">
        <f t="shared" si="74"/>
        <v>45930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8-ЦК'!F16</f>
        <v>0</v>
      </c>
    </row>
    <row r="1243" spans="1:8">
      <c r="A1243" s="626" t="str">
        <f t="shared" si="72"/>
        <v>ТЕХНОИМПОРТЕКСПОРТ АД</v>
      </c>
      <c r="B1243" s="626" t="str">
        <f t="shared" si="73"/>
        <v>831121837</v>
      </c>
      <c r="C1243" s="630">
        <f t="shared" si="74"/>
        <v>45930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8-ЦК'!F17</f>
        <v>0</v>
      </c>
    </row>
    <row r="1244" spans="1:8">
      <c r="A1244" s="626" t="str">
        <f t="shared" si="72"/>
        <v>ТЕХНОИМПОРТЕКСПОРТ АД</v>
      </c>
      <c r="B1244" s="626" t="str">
        <f t="shared" si="73"/>
        <v>831121837</v>
      </c>
      <c r="C1244" s="630">
        <f t="shared" si="74"/>
        <v>45930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8-ЦК'!F18</f>
        <v>14397</v>
      </c>
    </row>
    <row r="1245" spans="1:8">
      <c r="A1245" s="626" t="str">
        <f t="shared" si="72"/>
        <v>ТЕХНОИМПОРТЕКСПОРТ АД</v>
      </c>
      <c r="B1245" s="626" t="str">
        <f t="shared" si="73"/>
        <v>831121837</v>
      </c>
      <c r="C1245" s="630">
        <f t="shared" si="74"/>
        <v>45930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8-ЦК'!F20</f>
        <v>0</v>
      </c>
    </row>
    <row r="1246" spans="1:8">
      <c r="A1246" s="626" t="str">
        <f t="shared" si="72"/>
        <v>ТЕХНОИМПОРТЕКСПОРТ АД</v>
      </c>
      <c r="B1246" s="626" t="str">
        <f t="shared" si="73"/>
        <v>831121837</v>
      </c>
      <c r="C1246" s="630">
        <f t="shared" si="74"/>
        <v>45930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8-ЦК'!F21</f>
        <v>0</v>
      </c>
    </row>
    <row r="1247" spans="1:8">
      <c r="A1247" s="626" t="str">
        <f t="shared" si="72"/>
        <v>ТЕХНОИМПОРТЕКСПОРТ АД</v>
      </c>
      <c r="B1247" s="626" t="str">
        <f t="shared" si="73"/>
        <v>831121837</v>
      </c>
      <c r="C1247" s="630">
        <f t="shared" si="74"/>
        <v>45930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8-ЦК'!F22</f>
        <v>0</v>
      </c>
    </row>
    <row r="1248" spans="1:8">
      <c r="A1248" s="626" t="str">
        <f t="shared" si="72"/>
        <v>ТЕХНОИМПОРТЕКСПОРТ АД</v>
      </c>
      <c r="B1248" s="626" t="str">
        <f t="shared" si="73"/>
        <v>831121837</v>
      </c>
      <c r="C1248" s="630">
        <f t="shared" si="74"/>
        <v>45930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8-ЦК'!F23</f>
        <v>0</v>
      </c>
    </row>
    <row r="1249" spans="1:8">
      <c r="A1249" s="626" t="str">
        <f t="shared" si="72"/>
        <v>ТЕХНОИМПОРТЕКСПОРТ АД</v>
      </c>
      <c r="B1249" s="626" t="str">
        <f t="shared" si="73"/>
        <v>831121837</v>
      </c>
      <c r="C1249" s="630">
        <f t="shared" si="74"/>
        <v>45930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8-ЦК'!F24</f>
        <v>0</v>
      </c>
    </row>
    <row r="1250" spans="1:8">
      <c r="A1250" s="626" t="str">
        <f t="shared" si="72"/>
        <v>ТЕХНОИМПОРТЕКСПОРТ АД</v>
      </c>
      <c r="B1250" s="626" t="str">
        <f t="shared" si="73"/>
        <v>831121837</v>
      </c>
      <c r="C1250" s="630">
        <f t="shared" si="74"/>
        <v>45930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8-ЦК'!F25</f>
        <v>6900</v>
      </c>
    </row>
    <row r="1251" spans="1:8">
      <c r="A1251" s="626" t="str">
        <f t="shared" si="72"/>
        <v>ТЕХНОИМПОРТЕКСПОРТ АД</v>
      </c>
      <c r="B1251" s="626" t="str">
        <f t="shared" si="73"/>
        <v>831121837</v>
      </c>
      <c r="C1251" s="630">
        <f t="shared" si="74"/>
        <v>45930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8-ЦК'!F26</f>
        <v>0</v>
      </c>
    </row>
    <row r="1252" spans="1:8">
      <c r="A1252" s="626" t="str">
        <f t="shared" si="72"/>
        <v>ТЕХНОИМПОРТЕКСПОРТ АД</v>
      </c>
      <c r="B1252" s="626" t="str">
        <f t="shared" si="73"/>
        <v>831121837</v>
      </c>
      <c r="C1252" s="630">
        <f t="shared" si="74"/>
        <v>45930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8-ЦК'!F27</f>
        <v>6900</v>
      </c>
    </row>
    <row r="1253" spans="1:8">
      <c r="A1253" s="626" t="str">
        <f t="shared" si="72"/>
        <v>ТЕХНОИМПОРТЕКСПОРТ АД</v>
      </c>
      <c r="B1253" s="626" t="str">
        <f t="shared" si="73"/>
        <v>831121837</v>
      </c>
      <c r="C1253" s="630">
        <f t="shared" si="74"/>
        <v>45930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8-ЦК'!G13</f>
        <v>0</v>
      </c>
    </row>
    <row r="1254" spans="1:8">
      <c r="A1254" s="626" t="str">
        <f t="shared" si="72"/>
        <v>ТЕХНОИМПОРТЕКСПОРТ АД</v>
      </c>
      <c r="B1254" s="626" t="str">
        <f t="shared" si="73"/>
        <v>831121837</v>
      </c>
      <c r="C1254" s="630">
        <f t="shared" si="74"/>
        <v>45930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8-ЦК'!G14</f>
        <v>0</v>
      </c>
    </row>
    <row r="1255" spans="1:8">
      <c r="A1255" s="626" t="str">
        <f t="shared" si="72"/>
        <v>ТЕХНОИМПОРТЕКСПОРТ АД</v>
      </c>
      <c r="B1255" s="626" t="str">
        <f t="shared" si="73"/>
        <v>831121837</v>
      </c>
      <c r="C1255" s="630">
        <f t="shared" si="74"/>
        <v>45930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8-ЦК'!G15</f>
        <v>0</v>
      </c>
    </row>
    <row r="1256" spans="1:8">
      <c r="A1256" s="626" t="str">
        <f t="shared" si="72"/>
        <v>ТЕХНОИМПОРТЕКСПОРТ АД</v>
      </c>
      <c r="B1256" s="626" t="str">
        <f t="shared" si="73"/>
        <v>831121837</v>
      </c>
      <c r="C1256" s="630">
        <f t="shared" si="74"/>
        <v>45930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8-ЦК'!G16</f>
        <v>0</v>
      </c>
    </row>
    <row r="1257" spans="1:8">
      <c r="A1257" s="626" t="str">
        <f t="shared" si="72"/>
        <v>ТЕХНОИМПОРТЕКСПОРТ АД</v>
      </c>
      <c r="B1257" s="626" t="str">
        <f t="shared" si="73"/>
        <v>831121837</v>
      </c>
      <c r="C1257" s="630">
        <f t="shared" si="74"/>
        <v>45930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8-ЦК'!G17</f>
        <v>0</v>
      </c>
    </row>
    <row r="1258" spans="1:8">
      <c r="A1258" s="626" t="str">
        <f t="shared" si="72"/>
        <v>ТЕХНОИМПОРТЕКСПОРТ АД</v>
      </c>
      <c r="B1258" s="626" t="str">
        <f t="shared" si="73"/>
        <v>831121837</v>
      </c>
      <c r="C1258" s="630">
        <f t="shared" si="74"/>
        <v>45930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8-ЦК'!G18</f>
        <v>0</v>
      </c>
    </row>
    <row r="1259" spans="1:8">
      <c r="A1259" s="626" t="str">
        <f t="shared" si="72"/>
        <v>ТЕХНОИМПОРТЕКСПОРТ АД</v>
      </c>
      <c r="B1259" s="626" t="str">
        <f t="shared" si="73"/>
        <v>831121837</v>
      </c>
      <c r="C1259" s="630">
        <f t="shared" si="74"/>
        <v>45930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8-ЦК'!G20</f>
        <v>0</v>
      </c>
    </row>
    <row r="1260" spans="1:8">
      <c r="A1260" s="626" t="str">
        <f t="shared" si="72"/>
        <v>ТЕХНОИМПОРТЕКСПОРТ АД</v>
      </c>
      <c r="B1260" s="626" t="str">
        <f t="shared" si="73"/>
        <v>831121837</v>
      </c>
      <c r="C1260" s="630">
        <f t="shared" si="74"/>
        <v>45930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8-ЦК'!G21</f>
        <v>0</v>
      </c>
    </row>
    <row r="1261" spans="1:8">
      <c r="A1261" s="626" t="str">
        <f t="shared" ref="A1261:A1294" si="75">pdeName</f>
        <v>ТЕХНОИМПОРТЕКСПОРТ АД</v>
      </c>
      <c r="B1261" s="626" t="str">
        <f t="shared" ref="B1261:B1294" si="76">pdeBulstat</f>
        <v>831121837</v>
      </c>
      <c r="C1261" s="630">
        <f t="shared" ref="C1261:C1294" si="77">endDate</f>
        <v>45930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8-ЦК'!G22</f>
        <v>0</v>
      </c>
    </row>
    <row r="1262" spans="1:8">
      <c r="A1262" s="626" t="str">
        <f t="shared" si="75"/>
        <v>ТЕХНОИМПОРТЕКСПОРТ АД</v>
      </c>
      <c r="B1262" s="626" t="str">
        <f t="shared" si="76"/>
        <v>831121837</v>
      </c>
      <c r="C1262" s="630">
        <f t="shared" si="77"/>
        <v>45930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8-ЦК'!G23</f>
        <v>0</v>
      </c>
    </row>
    <row r="1263" spans="1:8">
      <c r="A1263" s="626" t="str">
        <f t="shared" si="75"/>
        <v>ТЕХНОИМПОРТЕКСПОРТ АД</v>
      </c>
      <c r="B1263" s="626" t="str">
        <f t="shared" si="76"/>
        <v>831121837</v>
      </c>
      <c r="C1263" s="630">
        <f t="shared" si="77"/>
        <v>45930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8-ЦК'!G24</f>
        <v>0</v>
      </c>
    </row>
    <row r="1264" spans="1:8">
      <c r="A1264" s="626" t="str">
        <f t="shared" si="75"/>
        <v>ТЕХНОИМПОРТЕКСПОРТ АД</v>
      </c>
      <c r="B1264" s="626" t="str">
        <f t="shared" si="76"/>
        <v>831121837</v>
      </c>
      <c r="C1264" s="630">
        <f t="shared" si="77"/>
        <v>45930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8-ЦК'!G25</f>
        <v>0</v>
      </c>
    </row>
    <row r="1265" spans="1:8">
      <c r="A1265" s="626" t="str">
        <f t="shared" si="75"/>
        <v>ТЕХНОИМПОРТЕКСПОРТ АД</v>
      </c>
      <c r="B1265" s="626" t="str">
        <f t="shared" si="76"/>
        <v>831121837</v>
      </c>
      <c r="C1265" s="630">
        <f t="shared" si="77"/>
        <v>45930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8-ЦК'!G26</f>
        <v>0</v>
      </c>
    </row>
    <row r="1266" spans="1:8">
      <c r="A1266" s="626" t="str">
        <f t="shared" si="75"/>
        <v>ТЕХНОИМПОРТЕКСПОРТ АД</v>
      </c>
      <c r="B1266" s="626" t="str">
        <f t="shared" si="76"/>
        <v>831121837</v>
      </c>
      <c r="C1266" s="630">
        <f t="shared" si="77"/>
        <v>45930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8-ЦК'!G27</f>
        <v>0</v>
      </c>
    </row>
    <row r="1267" spans="1:8">
      <c r="A1267" s="626" t="str">
        <f t="shared" si="75"/>
        <v>ТЕХНОИМПОРТЕКСПОРТ АД</v>
      </c>
      <c r="B1267" s="626" t="str">
        <f t="shared" si="76"/>
        <v>831121837</v>
      </c>
      <c r="C1267" s="630">
        <f t="shared" si="77"/>
        <v>45930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8-ЦК'!H13</f>
        <v>0</v>
      </c>
    </row>
    <row r="1268" spans="1:8">
      <c r="A1268" s="626" t="str">
        <f t="shared" si="75"/>
        <v>ТЕХНОИМПОРТЕКСПОРТ АД</v>
      </c>
      <c r="B1268" s="626" t="str">
        <f t="shared" si="76"/>
        <v>831121837</v>
      </c>
      <c r="C1268" s="630">
        <f t="shared" si="77"/>
        <v>45930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8-ЦК'!H14</f>
        <v>0</v>
      </c>
    </row>
    <row r="1269" spans="1:8">
      <c r="A1269" s="626" t="str">
        <f t="shared" si="75"/>
        <v>ТЕХНОИМПОРТЕКСПОРТ АД</v>
      </c>
      <c r="B1269" s="626" t="str">
        <f t="shared" si="76"/>
        <v>831121837</v>
      </c>
      <c r="C1269" s="630">
        <f t="shared" si="77"/>
        <v>45930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8-ЦК'!H15</f>
        <v>0</v>
      </c>
    </row>
    <row r="1270" spans="1:8">
      <c r="A1270" s="626" t="str">
        <f t="shared" si="75"/>
        <v>ТЕХНОИМПОРТЕКСПОРТ АД</v>
      </c>
      <c r="B1270" s="626" t="str">
        <f t="shared" si="76"/>
        <v>831121837</v>
      </c>
      <c r="C1270" s="630">
        <f t="shared" si="77"/>
        <v>45930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8-ЦК'!H16</f>
        <v>0</v>
      </c>
    </row>
    <row r="1271" spans="1:8">
      <c r="A1271" s="626" t="str">
        <f t="shared" si="75"/>
        <v>ТЕХНОИМПОРТЕКСПОРТ АД</v>
      </c>
      <c r="B1271" s="626" t="str">
        <f t="shared" si="76"/>
        <v>831121837</v>
      </c>
      <c r="C1271" s="630">
        <f t="shared" si="77"/>
        <v>45930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8-ЦК'!H17</f>
        <v>0</v>
      </c>
    </row>
    <row r="1272" spans="1:8">
      <c r="A1272" s="626" t="str">
        <f t="shared" si="75"/>
        <v>ТЕХНОИМПОРТЕКСПОРТ АД</v>
      </c>
      <c r="B1272" s="626" t="str">
        <f t="shared" si="76"/>
        <v>831121837</v>
      </c>
      <c r="C1272" s="630">
        <f t="shared" si="77"/>
        <v>45930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8-ЦК'!H18</f>
        <v>0</v>
      </c>
    </row>
    <row r="1273" spans="1:8">
      <c r="A1273" s="626" t="str">
        <f t="shared" si="75"/>
        <v>ТЕХНОИМПОРТЕКСПОРТ АД</v>
      </c>
      <c r="B1273" s="626" t="str">
        <f t="shared" si="76"/>
        <v>831121837</v>
      </c>
      <c r="C1273" s="630">
        <f t="shared" si="77"/>
        <v>45930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8-ЦК'!H20</f>
        <v>0</v>
      </c>
    </row>
    <row r="1274" spans="1:8">
      <c r="A1274" s="626" t="str">
        <f t="shared" si="75"/>
        <v>ТЕХНОИМПОРТЕКСПОРТ АД</v>
      </c>
      <c r="B1274" s="626" t="str">
        <f t="shared" si="76"/>
        <v>831121837</v>
      </c>
      <c r="C1274" s="630">
        <f t="shared" si="77"/>
        <v>45930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8-ЦК'!H21</f>
        <v>0</v>
      </c>
    </row>
    <row r="1275" spans="1:8">
      <c r="A1275" s="626" t="str">
        <f t="shared" si="75"/>
        <v>ТЕХНОИМПОРТЕКСПОРТ АД</v>
      </c>
      <c r="B1275" s="626" t="str">
        <f t="shared" si="76"/>
        <v>831121837</v>
      </c>
      <c r="C1275" s="630">
        <f t="shared" si="77"/>
        <v>45930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8-ЦК'!H22</f>
        <v>0</v>
      </c>
    </row>
    <row r="1276" spans="1:8">
      <c r="A1276" s="626" t="str">
        <f t="shared" si="75"/>
        <v>ТЕХНОИМПОРТЕКСПОРТ АД</v>
      </c>
      <c r="B1276" s="626" t="str">
        <f t="shared" si="76"/>
        <v>831121837</v>
      </c>
      <c r="C1276" s="630">
        <f t="shared" si="77"/>
        <v>45930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8-ЦК'!H23</f>
        <v>0</v>
      </c>
    </row>
    <row r="1277" spans="1:8">
      <c r="A1277" s="626" t="str">
        <f t="shared" si="75"/>
        <v>ТЕХНОИМПОРТЕКСПОРТ АД</v>
      </c>
      <c r="B1277" s="626" t="str">
        <f t="shared" si="76"/>
        <v>831121837</v>
      </c>
      <c r="C1277" s="630">
        <f t="shared" si="77"/>
        <v>45930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8-ЦК'!H24</f>
        <v>0</v>
      </c>
    </row>
    <row r="1278" spans="1:8">
      <c r="A1278" s="626" t="str">
        <f t="shared" si="75"/>
        <v>ТЕХНОИМПОРТЕКСПОРТ АД</v>
      </c>
      <c r="B1278" s="626" t="str">
        <f t="shared" si="76"/>
        <v>831121837</v>
      </c>
      <c r="C1278" s="630">
        <f t="shared" si="77"/>
        <v>45930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8-ЦК'!H25</f>
        <v>0</v>
      </c>
    </row>
    <row r="1279" spans="1:8">
      <c r="A1279" s="626" t="str">
        <f t="shared" si="75"/>
        <v>ТЕХНОИМПОРТЕКСПОРТ АД</v>
      </c>
      <c r="B1279" s="626" t="str">
        <f t="shared" si="76"/>
        <v>831121837</v>
      </c>
      <c r="C1279" s="630">
        <f t="shared" si="77"/>
        <v>45930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8-ЦК'!H26</f>
        <v>0</v>
      </c>
    </row>
    <row r="1280" spans="1:8">
      <c r="A1280" s="626" t="str">
        <f t="shared" si="75"/>
        <v>ТЕХНОИМПОРТЕКСПОРТ АД</v>
      </c>
      <c r="B1280" s="626" t="str">
        <f t="shared" si="76"/>
        <v>831121837</v>
      </c>
      <c r="C1280" s="630">
        <f t="shared" si="77"/>
        <v>45930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8-ЦК'!H27</f>
        <v>0</v>
      </c>
    </row>
    <row r="1281" spans="1:8">
      <c r="A1281" s="626" t="str">
        <f t="shared" si="75"/>
        <v>ТЕХНОИМПОРТЕКСПОРТ АД</v>
      </c>
      <c r="B1281" s="626" t="str">
        <f t="shared" si="76"/>
        <v>831121837</v>
      </c>
      <c r="C1281" s="630">
        <f t="shared" si="77"/>
        <v>45930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8-ЦК'!I13</f>
        <v>14397</v>
      </c>
    </row>
    <row r="1282" spans="1:8">
      <c r="A1282" s="626" t="str">
        <f t="shared" si="75"/>
        <v>ТЕХНОИМПОРТЕКСПОРТ АД</v>
      </c>
      <c r="B1282" s="626" t="str">
        <f t="shared" si="76"/>
        <v>831121837</v>
      </c>
      <c r="C1282" s="630">
        <f t="shared" si="77"/>
        <v>45930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8-ЦК'!I14</f>
        <v>0</v>
      </c>
    </row>
    <row r="1283" spans="1:8">
      <c r="A1283" s="626" t="str">
        <f t="shared" si="75"/>
        <v>ТЕХНОИМПОРТЕКСПОРТ АД</v>
      </c>
      <c r="B1283" s="626" t="str">
        <f t="shared" si="76"/>
        <v>831121837</v>
      </c>
      <c r="C1283" s="630">
        <f t="shared" si="77"/>
        <v>45930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8-ЦК'!I15</f>
        <v>0</v>
      </c>
    </row>
    <row r="1284" spans="1:8">
      <c r="A1284" s="626" t="str">
        <f t="shared" si="75"/>
        <v>ТЕХНОИМПОРТЕКСПОРТ АД</v>
      </c>
      <c r="B1284" s="626" t="str">
        <f t="shared" si="76"/>
        <v>831121837</v>
      </c>
      <c r="C1284" s="630">
        <f t="shared" si="77"/>
        <v>45930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8-ЦК'!I16</f>
        <v>0</v>
      </c>
    </row>
    <row r="1285" spans="1:8">
      <c r="A1285" s="626" t="str">
        <f t="shared" si="75"/>
        <v>ТЕХНОИМПОРТЕКСПОРТ АД</v>
      </c>
      <c r="B1285" s="626" t="str">
        <f t="shared" si="76"/>
        <v>831121837</v>
      </c>
      <c r="C1285" s="630">
        <f t="shared" si="77"/>
        <v>45930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8-ЦК'!I17</f>
        <v>0</v>
      </c>
    </row>
    <row r="1286" spans="1:8">
      <c r="A1286" s="626" t="str">
        <f t="shared" si="75"/>
        <v>ТЕХНОИМПОРТЕКСПОРТ АД</v>
      </c>
      <c r="B1286" s="626" t="str">
        <f t="shared" si="76"/>
        <v>831121837</v>
      </c>
      <c r="C1286" s="630">
        <f t="shared" si="77"/>
        <v>45930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8-ЦК'!I18</f>
        <v>14397</v>
      </c>
    </row>
    <row r="1287" spans="1:8">
      <c r="A1287" s="626" t="str">
        <f t="shared" si="75"/>
        <v>ТЕХНОИМПОРТЕКСПОРТ АД</v>
      </c>
      <c r="B1287" s="626" t="str">
        <f t="shared" si="76"/>
        <v>831121837</v>
      </c>
      <c r="C1287" s="630">
        <f t="shared" si="77"/>
        <v>45930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8-ЦК'!I20</f>
        <v>0</v>
      </c>
    </row>
    <row r="1288" spans="1:8">
      <c r="A1288" s="626" t="str">
        <f t="shared" si="75"/>
        <v>ТЕХНОИМПОРТЕКСПОРТ АД</v>
      </c>
      <c r="B1288" s="626" t="str">
        <f t="shared" si="76"/>
        <v>831121837</v>
      </c>
      <c r="C1288" s="630">
        <f t="shared" si="77"/>
        <v>45930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8-ЦК'!I21</f>
        <v>0</v>
      </c>
    </row>
    <row r="1289" spans="1:8">
      <c r="A1289" s="626" t="str">
        <f t="shared" si="75"/>
        <v>ТЕХНОИМПОРТЕКСПОРТ АД</v>
      </c>
      <c r="B1289" s="626" t="str">
        <f t="shared" si="76"/>
        <v>831121837</v>
      </c>
      <c r="C1289" s="630">
        <f t="shared" si="77"/>
        <v>45930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8-ЦК'!I22</f>
        <v>0</v>
      </c>
    </row>
    <row r="1290" spans="1:8">
      <c r="A1290" s="626" t="str">
        <f t="shared" si="75"/>
        <v>ТЕХНОИМПОРТЕКСПОРТ АД</v>
      </c>
      <c r="B1290" s="626" t="str">
        <f t="shared" si="76"/>
        <v>831121837</v>
      </c>
      <c r="C1290" s="630">
        <f t="shared" si="77"/>
        <v>45930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8-ЦК'!I23</f>
        <v>0</v>
      </c>
    </row>
    <row r="1291" spans="1:8">
      <c r="A1291" s="626" t="str">
        <f t="shared" si="75"/>
        <v>ТЕХНОИМПОРТЕКСПОРТ АД</v>
      </c>
      <c r="B1291" s="626" t="str">
        <f t="shared" si="76"/>
        <v>831121837</v>
      </c>
      <c r="C1291" s="630">
        <f t="shared" si="77"/>
        <v>45930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8-ЦК'!I24</f>
        <v>0</v>
      </c>
    </row>
    <row r="1292" spans="1:8">
      <c r="A1292" s="626" t="str">
        <f t="shared" si="75"/>
        <v>ТЕХНОИМПОРТЕКСПОРТ АД</v>
      </c>
      <c r="B1292" s="626" t="str">
        <f t="shared" si="76"/>
        <v>831121837</v>
      </c>
      <c r="C1292" s="630">
        <f t="shared" si="77"/>
        <v>45930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8-ЦК'!I25</f>
        <v>6900</v>
      </c>
    </row>
    <row r="1293" spans="1:8">
      <c r="A1293" s="626" t="str">
        <f t="shared" si="75"/>
        <v>ТЕХНОИМПОРТЕКСПОРТ АД</v>
      </c>
      <c r="B1293" s="626" t="str">
        <f t="shared" si="76"/>
        <v>831121837</v>
      </c>
      <c r="C1293" s="630">
        <f t="shared" si="77"/>
        <v>45930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8-ЦК'!I26</f>
        <v>0</v>
      </c>
    </row>
    <row r="1294" spans="1:8">
      <c r="A1294" s="626" t="str">
        <f t="shared" si="75"/>
        <v>ТЕХНОИМПОРТЕКСПОРТ АД</v>
      </c>
      <c r="B1294" s="626" t="str">
        <f t="shared" si="76"/>
        <v>831121837</v>
      </c>
      <c r="C1294" s="630">
        <f t="shared" si="77"/>
        <v>45930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8-ЦК'!I27</f>
        <v>6900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ТЕХНОИМПОРТЕКСПОРТ АД</v>
      </c>
      <c r="B1296" s="626" t="str">
        <f t="shared" ref="B1296:B1335" si="79">pdeBulstat</f>
        <v>831121837</v>
      </c>
      <c r="C1296" s="630">
        <f t="shared" ref="C1296:C1335" si="80">endDate</f>
        <v>45930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5-Инв.'!C27</f>
        <v>0</v>
      </c>
    </row>
    <row r="1297" spans="1:8">
      <c r="A1297" s="626" t="str">
        <f t="shared" si="78"/>
        <v>ТЕХНОИМПОРТЕКСПОРТ АД</v>
      </c>
      <c r="B1297" s="626" t="str">
        <f t="shared" si="79"/>
        <v>831121837</v>
      </c>
      <c r="C1297" s="630">
        <f t="shared" si="80"/>
        <v>45930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5-Инв.'!C44</f>
        <v>0</v>
      </c>
    </row>
    <row r="1298" spans="1:8">
      <c r="A1298" s="626" t="str">
        <f t="shared" si="78"/>
        <v>ТЕХНОИМПОРТЕКСПОРТ АД</v>
      </c>
      <c r="B1298" s="626" t="str">
        <f t="shared" si="79"/>
        <v>831121837</v>
      </c>
      <c r="C1298" s="630">
        <f t="shared" si="80"/>
        <v>45930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5-Инв.'!C61</f>
        <v>0</v>
      </c>
    </row>
    <row r="1299" spans="1:8">
      <c r="A1299" s="626" t="str">
        <f t="shared" si="78"/>
        <v>ТЕХНОИМПОРТЕКСПОРТ АД</v>
      </c>
      <c r="B1299" s="626" t="str">
        <f t="shared" si="79"/>
        <v>831121837</v>
      </c>
      <c r="C1299" s="630">
        <f t="shared" si="80"/>
        <v>45930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5-Инв.'!C78</f>
        <v>5037</v>
      </c>
    </row>
    <row r="1300" spans="1:8">
      <c r="A1300" s="626" t="str">
        <f t="shared" si="78"/>
        <v>ТЕХНОИМПОРТЕКСПОРТ АД</v>
      </c>
      <c r="B1300" s="626" t="str">
        <f t="shared" si="79"/>
        <v>831121837</v>
      </c>
      <c r="C1300" s="630">
        <f t="shared" si="80"/>
        <v>45930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5-Инв.'!C79</f>
        <v>5037</v>
      </c>
    </row>
    <row r="1301" spans="1:8">
      <c r="A1301" s="626" t="str">
        <f t="shared" si="78"/>
        <v>ТЕХНОИМПОРТЕКСПОРТ АД</v>
      </c>
      <c r="B1301" s="626" t="str">
        <f t="shared" si="79"/>
        <v>831121837</v>
      </c>
      <c r="C1301" s="630">
        <f t="shared" si="80"/>
        <v>45930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5-Инв.'!C97</f>
        <v>0</v>
      </c>
    </row>
    <row r="1302" spans="1:8">
      <c r="A1302" s="626" t="str">
        <f t="shared" si="78"/>
        <v>ТЕХНОИМПОРТЕКСПОРТ АД</v>
      </c>
      <c r="B1302" s="626" t="str">
        <f t="shared" si="79"/>
        <v>831121837</v>
      </c>
      <c r="C1302" s="630">
        <f t="shared" si="80"/>
        <v>45930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5-Инв.'!C114</f>
        <v>0</v>
      </c>
    </row>
    <row r="1303" spans="1:8">
      <c r="A1303" s="626" t="str">
        <f t="shared" si="78"/>
        <v>ТЕХНОИМПОРТЕКСПОРТ АД</v>
      </c>
      <c r="B1303" s="626" t="str">
        <f t="shared" si="79"/>
        <v>831121837</v>
      </c>
      <c r="C1303" s="630">
        <f t="shared" si="80"/>
        <v>45930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5-Инв.'!C131</f>
        <v>0</v>
      </c>
    </row>
    <row r="1304" spans="1:8">
      <c r="A1304" s="626" t="str">
        <f t="shared" si="78"/>
        <v>ТЕХНОИМПОРТЕКСПОРТ АД</v>
      </c>
      <c r="B1304" s="626" t="str">
        <f t="shared" si="79"/>
        <v>831121837</v>
      </c>
      <c r="C1304" s="630">
        <f t="shared" si="80"/>
        <v>45930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5-Инв.'!C148</f>
        <v>0</v>
      </c>
    </row>
    <row r="1305" spans="1:8">
      <c r="A1305" s="626" t="str">
        <f t="shared" si="78"/>
        <v>ТЕХНОИМПОРТЕКСПОРТ АД</v>
      </c>
      <c r="B1305" s="626" t="str">
        <f t="shared" si="79"/>
        <v>831121837</v>
      </c>
      <c r="C1305" s="630">
        <f t="shared" si="80"/>
        <v>45930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5-Инв.'!C149</f>
        <v>0</v>
      </c>
    </row>
    <row r="1306" spans="1:8">
      <c r="A1306" s="626" t="str">
        <f t="shared" si="78"/>
        <v>ТЕХНОИМПОРТЕКСПОРТ АД</v>
      </c>
      <c r="B1306" s="626" t="str">
        <f t="shared" si="79"/>
        <v>831121837</v>
      </c>
      <c r="C1306" s="630">
        <f t="shared" si="80"/>
        <v>45930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5-Инв.'!D27</f>
        <v>0</v>
      </c>
    </row>
    <row r="1307" spans="1:8">
      <c r="A1307" s="626" t="str">
        <f t="shared" si="78"/>
        <v>ТЕХНОИМПОРТЕКСПОРТ АД</v>
      </c>
      <c r="B1307" s="626" t="str">
        <f t="shared" si="79"/>
        <v>831121837</v>
      </c>
      <c r="C1307" s="630">
        <f t="shared" si="80"/>
        <v>45930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5-Инв.'!D44</f>
        <v>0</v>
      </c>
    </row>
    <row r="1308" spans="1:8">
      <c r="A1308" s="626" t="str">
        <f t="shared" si="78"/>
        <v>ТЕХНОИМПОРТЕКСПОРТ АД</v>
      </c>
      <c r="B1308" s="626" t="str">
        <f t="shared" si="79"/>
        <v>831121837</v>
      </c>
      <c r="C1308" s="630">
        <f t="shared" si="80"/>
        <v>45930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5-Инв.'!D61</f>
        <v>0</v>
      </c>
    </row>
    <row r="1309" spans="1:8">
      <c r="A1309" s="626" t="str">
        <f t="shared" si="78"/>
        <v>ТЕХНОИМПОРТЕКСПОРТ АД</v>
      </c>
      <c r="B1309" s="626" t="str">
        <f t="shared" si="79"/>
        <v>831121837</v>
      </c>
      <c r="C1309" s="630">
        <f t="shared" si="80"/>
        <v>45930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5-Инв.'!D78</f>
        <v>0</v>
      </c>
    </row>
    <row r="1310" spans="1:8">
      <c r="A1310" s="626" t="str">
        <f t="shared" si="78"/>
        <v>ТЕХНОИМПОРТЕКСПОРТ АД</v>
      </c>
      <c r="B1310" s="626" t="str">
        <f t="shared" si="79"/>
        <v>831121837</v>
      </c>
      <c r="C1310" s="630">
        <f t="shared" si="80"/>
        <v>45930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5-Инв.'!D79</f>
        <v>0</v>
      </c>
    </row>
    <row r="1311" spans="1:8">
      <c r="A1311" s="626" t="str">
        <f t="shared" si="78"/>
        <v>ТЕХНОИМПОРТЕКСПОРТ АД</v>
      </c>
      <c r="B1311" s="626" t="str">
        <f t="shared" si="79"/>
        <v>831121837</v>
      </c>
      <c r="C1311" s="630">
        <f t="shared" si="80"/>
        <v>45930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5-Инв.'!D97</f>
        <v>0</v>
      </c>
    </row>
    <row r="1312" spans="1:8">
      <c r="A1312" s="626" t="str">
        <f t="shared" si="78"/>
        <v>ТЕХНОИМПОРТЕКСПОРТ АД</v>
      </c>
      <c r="B1312" s="626" t="str">
        <f t="shared" si="79"/>
        <v>831121837</v>
      </c>
      <c r="C1312" s="630">
        <f t="shared" si="80"/>
        <v>45930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5-Инв.'!D114</f>
        <v>0</v>
      </c>
    </row>
    <row r="1313" spans="1:8">
      <c r="A1313" s="626" t="str">
        <f t="shared" si="78"/>
        <v>ТЕХНОИМПОРТЕКСПОРТ АД</v>
      </c>
      <c r="B1313" s="626" t="str">
        <f t="shared" si="79"/>
        <v>831121837</v>
      </c>
      <c r="C1313" s="630">
        <f t="shared" si="80"/>
        <v>45930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5-Инв.'!D131</f>
        <v>0</v>
      </c>
    </row>
    <row r="1314" spans="1:8">
      <c r="A1314" s="626" t="str">
        <f t="shared" si="78"/>
        <v>ТЕХНОИМПОРТЕКСПОРТ АД</v>
      </c>
      <c r="B1314" s="626" t="str">
        <f t="shared" si="79"/>
        <v>831121837</v>
      </c>
      <c r="C1314" s="630">
        <f t="shared" si="80"/>
        <v>45930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5-Инв.'!D148</f>
        <v>0</v>
      </c>
    </row>
    <row r="1315" spans="1:8">
      <c r="A1315" s="626" t="str">
        <f t="shared" si="78"/>
        <v>ТЕХНОИМПОРТЕКСПОРТ АД</v>
      </c>
      <c r="B1315" s="626" t="str">
        <f t="shared" si="79"/>
        <v>831121837</v>
      </c>
      <c r="C1315" s="630">
        <f t="shared" si="80"/>
        <v>45930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5-Инв.'!D149</f>
        <v>0</v>
      </c>
    </row>
    <row r="1316" spans="1:8">
      <c r="A1316" s="626" t="str">
        <f t="shared" si="78"/>
        <v>ТЕХНОИМПОРТЕКСПОРТ АД</v>
      </c>
      <c r="B1316" s="626" t="str">
        <f t="shared" si="79"/>
        <v>831121837</v>
      </c>
      <c r="C1316" s="630">
        <f t="shared" si="80"/>
        <v>45930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5-Инв.'!E27</f>
        <v>0</v>
      </c>
    </row>
    <row r="1317" spans="1:8">
      <c r="A1317" s="626" t="str">
        <f t="shared" si="78"/>
        <v>ТЕХНОИМПОРТЕКСПОРТ АД</v>
      </c>
      <c r="B1317" s="626" t="str">
        <f t="shared" si="79"/>
        <v>831121837</v>
      </c>
      <c r="C1317" s="630">
        <f t="shared" si="80"/>
        <v>45930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5-Инв.'!E44</f>
        <v>0</v>
      </c>
    </row>
    <row r="1318" spans="1:8">
      <c r="A1318" s="626" t="str">
        <f t="shared" si="78"/>
        <v>ТЕХНОИМПОРТЕКСПОРТ АД</v>
      </c>
      <c r="B1318" s="626" t="str">
        <f t="shared" si="79"/>
        <v>831121837</v>
      </c>
      <c r="C1318" s="630">
        <f t="shared" si="80"/>
        <v>45930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5-Инв.'!E61</f>
        <v>0</v>
      </c>
    </row>
    <row r="1319" spans="1:8">
      <c r="A1319" s="626" t="str">
        <f t="shared" si="78"/>
        <v>ТЕХНОИМПОРТЕКСПОРТ АД</v>
      </c>
      <c r="B1319" s="626" t="str">
        <f t="shared" si="79"/>
        <v>831121837</v>
      </c>
      <c r="C1319" s="630">
        <f t="shared" si="80"/>
        <v>45930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5-Инв.'!E78</f>
        <v>0</v>
      </c>
    </row>
    <row r="1320" spans="1:8">
      <c r="A1320" s="626" t="str">
        <f t="shared" si="78"/>
        <v>ТЕХНОИМПОРТЕКСПОРТ АД</v>
      </c>
      <c r="B1320" s="626" t="str">
        <f t="shared" si="79"/>
        <v>831121837</v>
      </c>
      <c r="C1320" s="630">
        <f t="shared" si="80"/>
        <v>45930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5-Инв.'!E79</f>
        <v>0</v>
      </c>
    </row>
    <row r="1321" spans="1:8">
      <c r="A1321" s="626" t="str">
        <f t="shared" si="78"/>
        <v>ТЕХНОИМПОРТЕКСПОРТ АД</v>
      </c>
      <c r="B1321" s="626" t="str">
        <f t="shared" si="79"/>
        <v>831121837</v>
      </c>
      <c r="C1321" s="630">
        <f t="shared" si="80"/>
        <v>45930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5-Инв.'!E97</f>
        <v>0</v>
      </c>
    </row>
    <row r="1322" spans="1:8">
      <c r="A1322" s="626" t="str">
        <f t="shared" si="78"/>
        <v>ТЕХНОИМПОРТЕКСПОРТ АД</v>
      </c>
      <c r="B1322" s="626" t="str">
        <f t="shared" si="79"/>
        <v>831121837</v>
      </c>
      <c r="C1322" s="630">
        <f t="shared" si="80"/>
        <v>45930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5-Инв.'!E114</f>
        <v>0</v>
      </c>
    </row>
    <row r="1323" spans="1:8">
      <c r="A1323" s="626" t="str">
        <f t="shared" si="78"/>
        <v>ТЕХНОИМПОРТЕКСПОРТ АД</v>
      </c>
      <c r="B1323" s="626" t="str">
        <f t="shared" si="79"/>
        <v>831121837</v>
      </c>
      <c r="C1323" s="630">
        <f t="shared" si="80"/>
        <v>45930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5-Инв.'!E131</f>
        <v>0</v>
      </c>
    </row>
    <row r="1324" spans="1:8">
      <c r="A1324" s="626" t="str">
        <f t="shared" si="78"/>
        <v>ТЕХНОИМПОРТЕКСПОРТ АД</v>
      </c>
      <c r="B1324" s="626" t="str">
        <f t="shared" si="79"/>
        <v>831121837</v>
      </c>
      <c r="C1324" s="630">
        <f t="shared" si="80"/>
        <v>45930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5-Инв.'!E148</f>
        <v>0</v>
      </c>
    </row>
    <row r="1325" spans="1:8">
      <c r="A1325" s="626" t="str">
        <f t="shared" si="78"/>
        <v>ТЕХНОИМПОРТЕКСПОРТ АД</v>
      </c>
      <c r="B1325" s="626" t="str">
        <f t="shared" si="79"/>
        <v>831121837</v>
      </c>
      <c r="C1325" s="630">
        <f t="shared" si="80"/>
        <v>45930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5-Инв.'!E149</f>
        <v>0</v>
      </c>
    </row>
    <row r="1326" spans="1:8">
      <c r="A1326" s="626" t="str">
        <f t="shared" si="78"/>
        <v>ТЕХНОИМПОРТЕКСПОРТ АД</v>
      </c>
      <c r="B1326" s="626" t="str">
        <f t="shared" si="79"/>
        <v>831121837</v>
      </c>
      <c r="C1326" s="630">
        <f t="shared" si="80"/>
        <v>45930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5-Инв.'!F27</f>
        <v>0</v>
      </c>
    </row>
    <row r="1327" spans="1:8">
      <c r="A1327" s="626" t="str">
        <f t="shared" si="78"/>
        <v>ТЕХНОИМПОРТЕКСПОРТ АД</v>
      </c>
      <c r="B1327" s="626" t="str">
        <f t="shared" si="79"/>
        <v>831121837</v>
      </c>
      <c r="C1327" s="630">
        <f t="shared" si="80"/>
        <v>45930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5-Инв.'!F44</f>
        <v>0</v>
      </c>
    </row>
    <row r="1328" spans="1:8">
      <c r="A1328" s="626" t="str">
        <f t="shared" si="78"/>
        <v>ТЕХНОИМПОРТЕКСПОРТ АД</v>
      </c>
      <c r="B1328" s="626" t="str">
        <f t="shared" si="79"/>
        <v>831121837</v>
      </c>
      <c r="C1328" s="630">
        <f t="shared" si="80"/>
        <v>45930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5-Инв.'!F61</f>
        <v>0</v>
      </c>
    </row>
    <row r="1329" spans="1:8">
      <c r="A1329" s="626" t="str">
        <f t="shared" si="78"/>
        <v>ТЕХНОИМПОРТЕКСПОРТ АД</v>
      </c>
      <c r="B1329" s="626" t="str">
        <f t="shared" si="79"/>
        <v>831121837</v>
      </c>
      <c r="C1329" s="630">
        <f t="shared" si="80"/>
        <v>45930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5-Инв.'!F78</f>
        <v>5037</v>
      </c>
    </row>
    <row r="1330" spans="1:8">
      <c r="A1330" s="626" t="str">
        <f t="shared" si="78"/>
        <v>ТЕХНОИМПОРТЕКСПОРТ АД</v>
      </c>
      <c r="B1330" s="626" t="str">
        <f t="shared" si="79"/>
        <v>831121837</v>
      </c>
      <c r="C1330" s="630">
        <f t="shared" si="80"/>
        <v>45930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5-Инв.'!F79</f>
        <v>5037</v>
      </c>
    </row>
    <row r="1331" spans="1:8">
      <c r="A1331" s="626" t="str">
        <f t="shared" si="78"/>
        <v>ТЕХНОИМПОРТЕКСПОРТ АД</v>
      </c>
      <c r="B1331" s="626" t="str">
        <f t="shared" si="79"/>
        <v>831121837</v>
      </c>
      <c r="C1331" s="630">
        <f t="shared" si="80"/>
        <v>45930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5-Инв.'!F97</f>
        <v>0</v>
      </c>
    </row>
    <row r="1332" spans="1:8">
      <c r="A1332" s="626" t="str">
        <f t="shared" si="78"/>
        <v>ТЕХНОИМПОРТЕКСПОРТ АД</v>
      </c>
      <c r="B1332" s="626" t="str">
        <f t="shared" si="79"/>
        <v>831121837</v>
      </c>
      <c r="C1332" s="630">
        <f t="shared" si="80"/>
        <v>45930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5-Инв.'!F114</f>
        <v>0</v>
      </c>
    </row>
    <row r="1333" spans="1:8">
      <c r="A1333" s="626" t="str">
        <f t="shared" si="78"/>
        <v>ТЕХНОИМПОРТЕКСПОРТ АД</v>
      </c>
      <c r="B1333" s="626" t="str">
        <f t="shared" si="79"/>
        <v>831121837</v>
      </c>
      <c r="C1333" s="630">
        <f t="shared" si="80"/>
        <v>45930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5-Инв.'!F131</f>
        <v>0</v>
      </c>
    </row>
    <row r="1334" spans="1:8">
      <c r="A1334" s="626" t="str">
        <f t="shared" si="78"/>
        <v>ТЕХНОИМПОРТЕКСПОРТ АД</v>
      </c>
      <c r="B1334" s="626" t="str">
        <f t="shared" si="79"/>
        <v>831121837</v>
      </c>
      <c r="C1334" s="630">
        <f t="shared" si="80"/>
        <v>45930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5-Инв.'!F148</f>
        <v>0</v>
      </c>
    </row>
    <row r="1335" spans="1:8">
      <c r="A1335" s="626" t="str">
        <f t="shared" si="78"/>
        <v>ТЕХНОИМПОРТЕКСПОРТ АД</v>
      </c>
      <c r="B1335" s="626" t="str">
        <f t="shared" si="79"/>
        <v>831121837</v>
      </c>
      <c r="C1335" s="630">
        <f t="shared" si="80"/>
        <v>45930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5-Инв.'!F149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view="pageBreakPreview" topLeftCell="A64" zoomScaleNormal="85" zoomScaleSheetLayoutView="100" workbookViewId="0">
      <selection activeCell="G65" sqref="G6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ТЕХНОИМПОРТЕКСПОРТ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831121837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137</v>
      </c>
      <c r="H12" s="159">
        <v>137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137</v>
      </c>
      <c r="H13" s="159">
        <v>137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>
        <f>2-2</f>
        <v>0</v>
      </c>
      <c r="D14" s="159">
        <v>0</v>
      </c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>
        <f>91-31</f>
        <v>60</v>
      </c>
      <c r="D16" s="159">
        <v>43</v>
      </c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>
        <v>9</v>
      </c>
      <c r="D17" s="159">
        <v>14</v>
      </c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137</v>
      </c>
      <c r="H18" s="545">
        <f>H12+H15+H16+H17</f>
        <v>137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69</v>
      </c>
      <c r="D20" s="533">
        <f>SUM(D12:D19)</f>
        <v>57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>
        <f>39443+123</f>
        <v>39566</v>
      </c>
      <c r="D21" s="424">
        <v>39558</v>
      </c>
      <c r="E21" s="74" t="s">
        <v>77</v>
      </c>
      <c r="F21" s="78" t="s">
        <v>78</v>
      </c>
      <c r="G21" s="160">
        <v>10</v>
      </c>
      <c r="H21" s="159">
        <v>10</v>
      </c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3705</v>
      </c>
      <c r="H22" s="531">
        <f>SUM(H23:H25)</f>
        <v>3705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107</v>
      </c>
      <c r="H23" s="159">
        <v>107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3598</v>
      </c>
      <c r="H25" s="159">
        <v>3598</v>
      </c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3715</v>
      </c>
      <c r="H26" s="533">
        <f>H20+H21+H22</f>
        <v>3715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>
        <f>14-6</f>
        <v>8</v>
      </c>
      <c r="D27" s="159">
        <v>11</v>
      </c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8</v>
      </c>
      <c r="D28" s="533">
        <f>SUM(D24:D27)</f>
        <v>11</v>
      </c>
      <c r="E28" s="165" t="s">
        <v>103</v>
      </c>
      <c r="F28" s="78" t="s">
        <v>104</v>
      </c>
      <c r="G28" s="530">
        <f>SUM(G29:G31)</f>
        <v>19172</v>
      </c>
      <c r="H28" s="531">
        <f>SUM(H29:H31)</f>
        <v>17262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f>H34</f>
        <v>19172</v>
      </c>
      <c r="H29" s="159">
        <v>17262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1910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-393</v>
      </c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18779</v>
      </c>
      <c r="H34" s="533">
        <f>H28+H32+H33</f>
        <v>19172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14397</v>
      </c>
      <c r="D35" s="531">
        <f>SUM(D36:D39)</f>
        <v>14397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22631</v>
      </c>
      <c r="H37" s="535">
        <f>H26+H18+H34</f>
        <v>23024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>
        <v>14397</v>
      </c>
      <c r="D39" s="159">
        <v>14397</v>
      </c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18076</v>
      </c>
      <c r="H45" s="159">
        <v>52691</v>
      </c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14397</v>
      </c>
      <c r="D46" s="533">
        <f>D35+D40+D45</f>
        <v>14397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17500</v>
      </c>
      <c r="H48" s="159">
        <v>21000</v>
      </c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35576</v>
      </c>
      <c r="H50" s="531">
        <f>SUM(H44:H49)</f>
        <v>73691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>
        <v>38707</v>
      </c>
      <c r="D51" s="159">
        <v>37776</v>
      </c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38707</v>
      </c>
      <c r="D52" s="533">
        <f>SUM(D48:D51)</f>
        <v>37776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1895</v>
      </c>
      <c r="H54" s="159">
        <v>1895</v>
      </c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>
        <v>540</v>
      </c>
      <c r="D55" s="426">
        <v>498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93287</v>
      </c>
      <c r="D56" s="537">
        <f>D20+D21+D22+D28+D33+D46+D52+D54+D55</f>
        <v>92297</v>
      </c>
      <c r="E56" s="83" t="s">
        <v>193</v>
      </c>
      <c r="F56" s="82" t="s">
        <v>194</v>
      </c>
      <c r="G56" s="534">
        <f>G50+G52+G53+G54+G55</f>
        <v>37471</v>
      </c>
      <c r="H56" s="535">
        <f>H50+H52+H53+H54+H55</f>
        <v>75586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29</v>
      </c>
      <c r="D59" s="159">
        <v>26</v>
      </c>
      <c r="E59" s="164" t="s">
        <v>200</v>
      </c>
      <c r="F59" s="433" t="s">
        <v>201</v>
      </c>
      <c r="G59" s="160">
        <v>32666</v>
      </c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f>43316-32666</f>
        <v>10650</v>
      </c>
      <c r="H60" s="159">
        <v>11284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14553</v>
      </c>
      <c r="H61" s="531">
        <f>SUM(H62:H68)</f>
        <v>27915</v>
      </c>
    </row>
    <row r="62" spans="1:28">
      <c r="A62" s="74" t="s">
        <v>210</v>
      </c>
      <c r="B62" s="76" t="s">
        <v>211</v>
      </c>
      <c r="C62" s="160">
        <v>63</v>
      </c>
      <c r="D62" s="159">
        <v>2</v>
      </c>
      <c r="E62" s="163" t="s">
        <v>212</v>
      </c>
      <c r="F62" s="78" t="s">
        <v>213</v>
      </c>
      <c r="G62" s="160">
        <v>407</v>
      </c>
      <c r="H62" s="159">
        <v>407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4396</v>
      </c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f>3720-5</f>
        <v>3715</v>
      </c>
      <c r="H64" s="159">
        <v>13131</v>
      </c>
      <c r="M64" s="81"/>
    </row>
    <row r="65" spans="1:13">
      <c r="A65" s="429" t="s">
        <v>71</v>
      </c>
      <c r="B65" s="80" t="s">
        <v>222</v>
      </c>
      <c r="C65" s="532">
        <f>SUM(C59:C64)</f>
        <v>92</v>
      </c>
      <c r="D65" s="533">
        <f>SUM(D59:D64)</f>
        <v>28</v>
      </c>
      <c r="E65" s="74" t="s">
        <v>223</v>
      </c>
      <c r="F65" s="78" t="s">
        <v>224</v>
      </c>
      <c r="G65" s="160">
        <f>5610+271</f>
        <v>5881</v>
      </c>
      <c r="H65" s="159">
        <v>14319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36</v>
      </c>
      <c r="H66" s="159">
        <v>42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10</v>
      </c>
      <c r="H67" s="159">
        <v>11</v>
      </c>
    </row>
    <row r="68" spans="1:13">
      <c r="A68" s="74" t="s">
        <v>230</v>
      </c>
      <c r="B68" s="76" t="s">
        <v>231</v>
      </c>
      <c r="C68" s="160">
        <v>7396</v>
      </c>
      <c r="D68" s="159">
        <v>9898</v>
      </c>
      <c r="E68" s="74" t="s">
        <v>232</v>
      </c>
      <c r="F68" s="78" t="s">
        <v>233</v>
      </c>
      <c r="G68" s="160">
        <v>108</v>
      </c>
      <c r="H68" s="159">
        <v>5</v>
      </c>
    </row>
    <row r="69" spans="1:13">
      <c r="A69" s="74" t="s">
        <v>234</v>
      </c>
      <c r="B69" s="76" t="s">
        <v>235</v>
      </c>
      <c r="C69" s="160">
        <v>3262</v>
      </c>
      <c r="D69" s="159">
        <v>18924</v>
      </c>
      <c r="E69" s="164" t="s">
        <v>98</v>
      </c>
      <c r="F69" s="78" t="s">
        <v>236</v>
      </c>
      <c r="G69" s="160">
        <v>644</v>
      </c>
      <c r="H69" s="159">
        <v>74</v>
      </c>
    </row>
    <row r="70" spans="1:13">
      <c r="A70" s="74" t="s">
        <v>237</v>
      </c>
      <c r="B70" s="76" t="s">
        <v>238</v>
      </c>
      <c r="C70" s="160">
        <v>5458</v>
      </c>
      <c r="D70" s="159">
        <v>9074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f>712-6</f>
        <v>706</v>
      </c>
      <c r="D71" s="159">
        <v>101</v>
      </c>
      <c r="E71" s="421" t="s">
        <v>66</v>
      </c>
      <c r="F71" s="79" t="s">
        <v>243</v>
      </c>
      <c r="G71" s="532">
        <f>G59+G60+G61+G69+G70</f>
        <v>58513</v>
      </c>
      <c r="H71" s="533">
        <f>H59+H60+H61+H69+H70</f>
        <v>39273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0</v>
      </c>
      <c r="D73" s="159">
        <v>31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2</v>
      </c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>
        <v>5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16824</v>
      </c>
      <c r="D76" s="533">
        <f>SUM(D68:D75)</f>
        <v>38033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58513</v>
      </c>
      <c r="H79" s="535">
        <f>H71+H73+H75+H77</f>
        <v>39273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6900</v>
      </c>
      <c r="D83" s="159">
        <v>6900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6900</v>
      </c>
      <c r="D85" s="533">
        <f>D84+D83+D79</f>
        <v>6900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>
        <v>1469</v>
      </c>
      <c r="D91" s="159">
        <v>510</v>
      </c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1469</v>
      </c>
      <c r="D92" s="533">
        <f>SUM(D88:D91)</f>
        <v>510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43</v>
      </c>
      <c r="D93" s="426">
        <v>115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25328</v>
      </c>
      <c r="D94" s="537">
        <f>D65+D76+D85+D92+D93</f>
        <v>45586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118615</v>
      </c>
      <c r="D95" s="539">
        <f>D94+D56</f>
        <v>137883</v>
      </c>
      <c r="E95" s="191" t="s">
        <v>291</v>
      </c>
      <c r="F95" s="436" t="s">
        <v>292</v>
      </c>
      <c r="G95" s="538">
        <f>G37+G40+G56+G79</f>
        <v>118615</v>
      </c>
      <c r="H95" s="539">
        <f>H37+H40+H56+H79</f>
        <v>137883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45958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Мирослава Филипова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 t="s">
        <v>993</v>
      </c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294</v>
      </c>
      <c r="C103" s="635"/>
      <c r="D103" s="635"/>
      <c r="E103" s="635"/>
      <c r="M103" s="81"/>
    </row>
    <row r="104" spans="1:13" ht="21.75" customHeight="1">
      <c r="A104" s="615"/>
      <c r="B104" s="635" t="s">
        <v>294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1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62:H70 G77:H77 G75:H75 G73:H73 C12:D19 C21:D22 C24:D27 C31:D31 C36:D39 C41:D45 C48:D51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64" fitToHeight="0" orientation="landscape" horizontalDpi="300" verticalDpi="300" r:id="rId1"/>
  <headerFooter alignWithMargins="0"/>
  <rowBreaks count="1" manualBreakCount="1">
    <brk id="4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zoomScaleNormal="70" zoomScaleSheetLayoutView="100" workbookViewId="0">
      <selection activeCell="C1" sqref="C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ТЕХНОИМПОРТЕКСПОРТ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831121837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282</v>
      </c>
      <c r="D12" s="276">
        <v>4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21833</v>
      </c>
      <c r="D13" s="276">
        <v>4217</v>
      </c>
      <c r="E13" s="157" t="s">
        <v>308</v>
      </c>
      <c r="F13" s="202" t="s">
        <v>309</v>
      </c>
      <c r="G13" s="275">
        <v>2</v>
      </c>
      <c r="H13" s="276">
        <v>1</v>
      </c>
    </row>
    <row r="14" spans="1:9">
      <c r="A14" s="157" t="s">
        <v>310</v>
      </c>
      <c r="B14" s="155" t="s">
        <v>311</v>
      </c>
      <c r="C14" s="275">
        <v>20</v>
      </c>
      <c r="D14" s="276">
        <v>20</v>
      </c>
      <c r="E14" s="157" t="s">
        <v>312</v>
      </c>
      <c r="F14" s="202" t="s">
        <v>313</v>
      </c>
      <c r="G14" s="275">
        <v>22752</v>
      </c>
      <c r="H14" s="276">
        <v>4236</v>
      </c>
    </row>
    <row r="15" spans="1:9">
      <c r="A15" s="157" t="s">
        <v>314</v>
      </c>
      <c r="B15" s="155" t="s">
        <v>315</v>
      </c>
      <c r="C15" s="275">
        <v>340</v>
      </c>
      <c r="D15" s="276">
        <v>296</v>
      </c>
      <c r="E15" s="157" t="s">
        <v>98</v>
      </c>
      <c r="F15" s="202" t="s">
        <v>316</v>
      </c>
      <c r="G15" s="275">
        <v>211</v>
      </c>
      <c r="H15" s="276">
        <v>17</v>
      </c>
    </row>
    <row r="16" spans="1:9">
      <c r="A16" s="157" t="s">
        <v>317</v>
      </c>
      <c r="B16" s="155" t="s">
        <v>318</v>
      </c>
      <c r="C16" s="275">
        <v>45</v>
      </c>
      <c r="D16" s="276">
        <v>44</v>
      </c>
      <c r="E16" s="198" t="s">
        <v>71</v>
      </c>
      <c r="F16" s="224" t="s">
        <v>319</v>
      </c>
      <c r="G16" s="559">
        <f>SUM(G12:G15)</f>
        <v>22965</v>
      </c>
      <c r="H16" s="560">
        <f>SUM(H12:H15)</f>
        <v>4254</v>
      </c>
    </row>
    <row r="17" spans="1:8" ht="31.5">
      <c r="A17" s="157" t="s">
        <v>320</v>
      </c>
      <c r="B17" s="155" t="s">
        <v>321</v>
      </c>
      <c r="C17" s="275">
        <v>2</v>
      </c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>
        <v>-61</v>
      </c>
      <c r="D18" s="276">
        <v>-40</v>
      </c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82</v>
      </c>
      <c r="D19" s="276">
        <v>17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22543</v>
      </c>
      <c r="D22" s="560">
        <f>SUM(D12:D18)+D19</f>
        <v>4558</v>
      </c>
      <c r="E22" s="157" t="s">
        <v>336</v>
      </c>
      <c r="F22" s="199" t="s">
        <v>337</v>
      </c>
      <c r="G22" s="275">
        <v>1187</v>
      </c>
      <c r="H22" s="276">
        <v>1304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>
        <v>94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1930</v>
      </c>
      <c r="D25" s="276">
        <v>2136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>
        <v>1645</v>
      </c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1187</v>
      </c>
      <c r="H27" s="560">
        <f>SUM(H22:H26)</f>
        <v>3043</v>
      </c>
    </row>
    <row r="28" spans="1:8">
      <c r="A28" s="157" t="s">
        <v>98</v>
      </c>
      <c r="B28" s="199" t="s">
        <v>354</v>
      </c>
      <c r="C28" s="275">
        <v>115</v>
      </c>
      <c r="D28" s="276">
        <v>116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2045</v>
      </c>
      <c r="D29" s="560">
        <f>SUM(D25:D28)</f>
        <v>2252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24588</v>
      </c>
      <c r="D31" s="214">
        <f>D29+D22</f>
        <v>6810</v>
      </c>
      <c r="E31" s="211" t="s">
        <v>358</v>
      </c>
      <c r="F31" s="226" t="s">
        <v>359</v>
      </c>
      <c r="G31" s="213">
        <f>G16+G18+G27</f>
        <v>24152</v>
      </c>
      <c r="H31" s="214">
        <f>H16+H18+H27</f>
        <v>7297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487</v>
      </c>
      <c r="E33" s="195" t="s">
        <v>362</v>
      </c>
      <c r="F33" s="200" t="s">
        <v>363</v>
      </c>
      <c r="G33" s="559">
        <f>IF((C31-G31)&gt;0,C31-G31,0)</f>
        <v>436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24588</v>
      </c>
      <c r="D36" s="566">
        <f>D31-D34+D35</f>
        <v>6810</v>
      </c>
      <c r="E36" s="222" t="s">
        <v>374</v>
      </c>
      <c r="F36" s="216" t="s">
        <v>375</v>
      </c>
      <c r="G36" s="227">
        <f>G35-G34+G31</f>
        <v>24152</v>
      </c>
      <c r="H36" s="228">
        <f>H35-H34+H31</f>
        <v>7297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487</v>
      </c>
      <c r="E37" s="221" t="s">
        <v>378</v>
      </c>
      <c r="F37" s="226" t="s">
        <v>379</v>
      </c>
      <c r="G37" s="213">
        <f>IF((C36-G36)&gt;0,C36-G36,0)</f>
        <v>436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-43</v>
      </c>
      <c r="D38" s="560">
        <f>D39+D40+D41</f>
        <v>214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f>-(58-15)</f>
        <v>-43</v>
      </c>
      <c r="D40" s="276">
        <v>214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273</v>
      </c>
      <c r="E42" s="207" t="s">
        <v>390</v>
      </c>
      <c r="F42" s="158" t="s">
        <v>391</v>
      </c>
      <c r="G42" s="203">
        <f>IF(G37&gt;0,IF(C38+G37&lt;0,0,C38+G37),IF(C37-C38&lt;0,C38-C37,0))</f>
        <v>393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273</v>
      </c>
      <c r="E44" s="222" t="s">
        <v>397</v>
      </c>
      <c r="F44" s="229" t="s">
        <v>398</v>
      </c>
      <c r="G44" s="227">
        <f>IF(C42=0,IF(G42-G43&gt;0,G42-G43+C43,0),IF(C42-C43&lt;0,C43-C42+G43,0))</f>
        <v>393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24545</v>
      </c>
      <c r="D45" s="562">
        <f>D36+D38+D42</f>
        <v>7297</v>
      </c>
      <c r="E45" s="230" t="s">
        <v>401</v>
      </c>
      <c r="F45" s="232" t="s">
        <v>402</v>
      </c>
      <c r="G45" s="561">
        <f>G42+G36</f>
        <v>24545</v>
      </c>
      <c r="H45" s="562">
        <f>H42+H36</f>
        <v>7297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45958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Мирослава Филипова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 t="s">
        <v>993</v>
      </c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C33" sqref="C3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ТЕХНОИМПОРТЕКСПОРТ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831121837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>
        <v>39423</v>
      </c>
      <c r="D11" s="159">
        <v>19860</v>
      </c>
    </row>
    <row r="12" spans="1:13">
      <c r="A12" s="237" t="s">
        <v>409</v>
      </c>
      <c r="B12" s="147" t="s">
        <v>410</v>
      </c>
      <c r="C12" s="160">
        <v>-37301</v>
      </c>
      <c r="D12" s="159">
        <v>-11397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-394</v>
      </c>
      <c r="D14" s="159">
        <v>-343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-228</v>
      </c>
      <c r="D15" s="159">
        <v>-501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-386</v>
      </c>
      <c r="D20" s="159">
        <v>-532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1114</v>
      </c>
      <c r="D21" s="583">
        <f>SUM(D11:D20)</f>
        <v>7087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-30</v>
      </c>
      <c r="D23" s="159">
        <v>-43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3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3006</v>
      </c>
      <c r="D25" s="159">
        <v>1069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-1130</v>
      </c>
      <c r="D26" s="159">
        <v>-370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278</v>
      </c>
      <c r="D27" s="159">
        <v>781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-415</v>
      </c>
      <c r="D28" s="159">
        <v>-790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>
        <v>94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1712</v>
      </c>
      <c r="D33" s="583">
        <f>SUM(D23:D32)</f>
        <v>741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6617</v>
      </c>
      <c r="D37" s="159">
        <v>559</v>
      </c>
    </row>
    <row r="38" spans="1:13">
      <c r="A38" s="237" t="s">
        <v>458</v>
      </c>
      <c r="B38" s="147" t="s">
        <v>459</v>
      </c>
      <c r="C38" s="160">
        <v>-6772</v>
      </c>
      <c r="D38" s="159">
        <v>-6728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-1712</v>
      </c>
      <c r="D40" s="159">
        <v>-1908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-1867</v>
      </c>
      <c r="D43" s="585">
        <f>SUM(D35:D42)</f>
        <v>-8077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959</v>
      </c>
      <c r="D44" s="266">
        <f>D43+D33+D21</f>
        <v>-249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510</v>
      </c>
      <c r="D45" s="268">
        <v>561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1469</v>
      </c>
      <c r="D46" s="270">
        <f>D45+D44</f>
        <v>312</v>
      </c>
      <c r="G46" s="148"/>
      <c r="H46" s="148"/>
    </row>
    <row r="47" spans="1:13">
      <c r="A47" s="262" t="s">
        <v>476</v>
      </c>
      <c r="B47" s="271" t="s">
        <v>477</v>
      </c>
      <c r="C47" s="256">
        <v>1469</v>
      </c>
      <c r="D47" s="257">
        <v>312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45958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Мирослава Филипова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 t="s">
        <v>993</v>
      </c>
      <c r="C58" s="637"/>
      <c r="D58" s="637"/>
      <c r="E58" s="637"/>
      <c r="F58" s="66"/>
      <c r="G58" s="66"/>
      <c r="H58" s="66"/>
    </row>
    <row r="59" spans="1:13" s="26" customFormat="1">
      <c r="A59" s="615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5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B42" sqref="B42:H42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ТЕХНОИМПОРТЕКСПОРТ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831121837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137</v>
      </c>
      <c r="D13" s="519">
        <f>'1-Баланс'!H20</f>
        <v>0</v>
      </c>
      <c r="E13" s="519">
        <f>'1-Баланс'!H21</f>
        <v>10</v>
      </c>
      <c r="F13" s="519">
        <f>'1-Баланс'!H23</f>
        <v>107</v>
      </c>
      <c r="G13" s="519">
        <f>'1-Баланс'!H24</f>
        <v>0</v>
      </c>
      <c r="H13" s="520">
        <v>3598</v>
      </c>
      <c r="I13" s="519">
        <f>'1-Баланс'!H29+'1-Баланс'!H32</f>
        <v>19172</v>
      </c>
      <c r="J13" s="519">
        <f>'1-Баланс'!H30+'1-Баланс'!H33</f>
        <v>0</v>
      </c>
      <c r="K13" s="520"/>
      <c r="L13" s="519">
        <f>SUM(C13:K13)</f>
        <v>23024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137</v>
      </c>
      <c r="D17" s="519">
        <f t="shared" ref="D17:M17" si="2">D13+D14</f>
        <v>0</v>
      </c>
      <c r="E17" s="519">
        <f t="shared" si="2"/>
        <v>10</v>
      </c>
      <c r="F17" s="519">
        <f t="shared" si="2"/>
        <v>107</v>
      </c>
      <c r="G17" s="519">
        <f t="shared" si="2"/>
        <v>0</v>
      </c>
      <c r="H17" s="519">
        <f t="shared" si="2"/>
        <v>3598</v>
      </c>
      <c r="I17" s="519">
        <f t="shared" si="2"/>
        <v>19172</v>
      </c>
      <c r="J17" s="519">
        <f t="shared" si="2"/>
        <v>0</v>
      </c>
      <c r="K17" s="519">
        <f t="shared" si="2"/>
        <v>0</v>
      </c>
      <c r="L17" s="519">
        <f t="shared" si="1"/>
        <v>23024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-393</v>
      </c>
      <c r="K18" s="520"/>
      <c r="L18" s="519">
        <f t="shared" si="1"/>
        <v>-393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137</v>
      </c>
      <c r="D31" s="519">
        <f t="shared" ref="D31:M31" si="6">D19+D22+D23+D26+D30+D29+D17+D18</f>
        <v>0</v>
      </c>
      <c r="E31" s="519">
        <f t="shared" si="6"/>
        <v>10</v>
      </c>
      <c r="F31" s="519">
        <f t="shared" si="6"/>
        <v>107</v>
      </c>
      <c r="G31" s="519">
        <f t="shared" si="6"/>
        <v>0</v>
      </c>
      <c r="H31" s="519">
        <f t="shared" si="6"/>
        <v>3598</v>
      </c>
      <c r="I31" s="519">
        <f t="shared" si="6"/>
        <v>19172</v>
      </c>
      <c r="J31" s="519">
        <f t="shared" si="6"/>
        <v>-393</v>
      </c>
      <c r="K31" s="519">
        <f t="shared" si="6"/>
        <v>0</v>
      </c>
      <c r="L31" s="519">
        <f t="shared" si="1"/>
        <v>22631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137</v>
      </c>
      <c r="D34" s="522">
        <f t="shared" si="7"/>
        <v>0</v>
      </c>
      <c r="E34" s="522">
        <f t="shared" si="7"/>
        <v>10</v>
      </c>
      <c r="F34" s="522">
        <f t="shared" si="7"/>
        <v>107</v>
      </c>
      <c r="G34" s="522">
        <f t="shared" si="7"/>
        <v>0</v>
      </c>
      <c r="H34" s="522">
        <f t="shared" si="7"/>
        <v>3598</v>
      </c>
      <c r="I34" s="522">
        <f t="shared" si="7"/>
        <v>19172</v>
      </c>
      <c r="J34" s="522">
        <f t="shared" si="7"/>
        <v>-393</v>
      </c>
      <c r="K34" s="522">
        <f t="shared" si="7"/>
        <v>0</v>
      </c>
      <c r="L34" s="522">
        <f t="shared" si="1"/>
        <v>22631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45958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Мирослава Филипова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 t="s">
        <v>993</v>
      </c>
      <c r="C42" s="638"/>
      <c r="D42" s="638"/>
      <c r="E42" s="638"/>
      <c r="F42" s="638"/>
      <c r="G42" s="638"/>
      <c r="H42" s="638"/>
    </row>
    <row r="43" spans="1:13">
      <c r="A43" s="615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5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97" zoomScale="85" zoomScaleNormal="70" zoomScaleSheetLayoutView="85" workbookViewId="0">
      <selection activeCell="C21" sqref="C21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ТЕХНОИМПОРТЕКСПОРТ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831121837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1003</v>
      </c>
      <c r="B63" s="601"/>
      <c r="C63" s="77">
        <v>5037</v>
      </c>
      <c r="D63" s="77">
        <v>5.99</v>
      </c>
      <c r="E63" s="77"/>
      <c r="F63" s="417">
        <f>C63-E63</f>
        <v>5037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5037</v>
      </c>
      <c r="D78" s="419"/>
      <c r="E78" s="419">
        <f>SUM(E63:E77)</f>
        <v>0</v>
      </c>
      <c r="F78" s="419">
        <f>SUM(F63:F77)</f>
        <v>5037</v>
      </c>
    </row>
    <row r="79" spans="1:6">
      <c r="A79" s="454" t="s">
        <v>564</v>
      </c>
      <c r="B79" s="451" t="s">
        <v>565</v>
      </c>
      <c r="C79" s="419">
        <f>C78+C61+C44+C27</f>
        <v>5037</v>
      </c>
      <c r="D79" s="419"/>
      <c r="E79" s="419">
        <f>E78+E61+E44+E27</f>
        <v>0</v>
      </c>
      <c r="F79" s="419">
        <f>F78+F61+F44+F27</f>
        <v>5037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45958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Мирослава Филипова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 t="s">
        <v>993</v>
      </c>
      <c r="C155" s="638"/>
      <c r="D155" s="638"/>
      <c r="E155" s="638"/>
      <c r="F155" s="638"/>
      <c r="G155" s="638"/>
      <c r="H155" s="638"/>
    </row>
    <row r="156" spans="1:8">
      <c r="A156" s="615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5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0" zoomScaleNormal="85" zoomScaleSheetLayoutView="100" workbookViewId="0">
      <selection activeCell="M16" sqref="M1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ТЕХНОИМПОРТЕКСПОРТ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831121837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2</v>
      </c>
      <c r="E13" s="287"/>
      <c r="F13" s="287"/>
      <c r="G13" s="283">
        <f t="shared" si="2"/>
        <v>2</v>
      </c>
      <c r="H13" s="287"/>
      <c r="I13" s="287"/>
      <c r="J13" s="283">
        <f t="shared" si="3"/>
        <v>2</v>
      </c>
      <c r="K13" s="287">
        <v>2</v>
      </c>
      <c r="L13" s="287"/>
      <c r="M13" s="287"/>
      <c r="N13" s="283">
        <f t="shared" si="4"/>
        <v>2</v>
      </c>
      <c r="O13" s="287"/>
      <c r="P13" s="287"/>
      <c r="Q13" s="283">
        <f t="shared" si="0"/>
        <v>2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62</v>
      </c>
      <c r="E15" s="287">
        <v>30</v>
      </c>
      <c r="F15" s="287"/>
      <c r="G15" s="283">
        <f t="shared" si="2"/>
        <v>92</v>
      </c>
      <c r="H15" s="287"/>
      <c r="I15" s="287"/>
      <c r="J15" s="283">
        <f t="shared" si="3"/>
        <v>92</v>
      </c>
      <c r="K15" s="287">
        <v>19</v>
      </c>
      <c r="L15" s="287">
        <v>13</v>
      </c>
      <c r="M15" s="287"/>
      <c r="N15" s="283">
        <f t="shared" si="4"/>
        <v>32</v>
      </c>
      <c r="O15" s="287"/>
      <c r="P15" s="287"/>
      <c r="Q15" s="283">
        <f t="shared" si="0"/>
        <v>32</v>
      </c>
      <c r="R15" s="297">
        <f t="shared" si="1"/>
        <v>60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52</v>
      </c>
      <c r="E16" s="287"/>
      <c r="F16" s="287">
        <v>4</v>
      </c>
      <c r="G16" s="283">
        <f t="shared" si="2"/>
        <v>48</v>
      </c>
      <c r="H16" s="287"/>
      <c r="I16" s="287"/>
      <c r="J16" s="283">
        <f t="shared" si="3"/>
        <v>48</v>
      </c>
      <c r="K16" s="287">
        <v>38</v>
      </c>
      <c r="L16" s="287">
        <v>4</v>
      </c>
      <c r="M16" s="287">
        <v>3</v>
      </c>
      <c r="N16" s="283">
        <f t="shared" si="4"/>
        <v>39</v>
      </c>
      <c r="O16" s="287"/>
      <c r="P16" s="287"/>
      <c r="Q16" s="283">
        <f t="shared" si="0"/>
        <v>39</v>
      </c>
      <c r="R16" s="297">
        <f t="shared" si="1"/>
        <v>9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116</v>
      </c>
      <c r="E19" s="288">
        <f>SUM(E11:E18)</f>
        <v>30</v>
      </c>
      <c r="F19" s="288">
        <f>SUM(F11:F18)</f>
        <v>4</v>
      </c>
      <c r="G19" s="283">
        <f t="shared" si="2"/>
        <v>142</v>
      </c>
      <c r="H19" s="288">
        <f>SUM(H11:H18)</f>
        <v>0</v>
      </c>
      <c r="I19" s="288">
        <f>SUM(I11:I18)</f>
        <v>0</v>
      </c>
      <c r="J19" s="283">
        <f t="shared" si="3"/>
        <v>142</v>
      </c>
      <c r="K19" s="288">
        <f>SUM(K11:K18)</f>
        <v>59</v>
      </c>
      <c r="L19" s="288">
        <f>SUM(L11:L18)</f>
        <v>17</v>
      </c>
      <c r="M19" s="288">
        <f>SUM(M11:M18)</f>
        <v>3</v>
      </c>
      <c r="N19" s="283">
        <f t="shared" si="4"/>
        <v>73</v>
      </c>
      <c r="O19" s="288">
        <f>SUM(O11:O18)</f>
        <v>0</v>
      </c>
      <c r="P19" s="288">
        <f>SUM(P11:P18)</f>
        <v>0</v>
      </c>
      <c r="Q19" s="283">
        <f t="shared" si="0"/>
        <v>73</v>
      </c>
      <c r="R19" s="297">
        <f t="shared" si="1"/>
        <v>69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39558</v>
      </c>
      <c r="E20" s="287">
        <v>8</v>
      </c>
      <c r="F20" s="287"/>
      <c r="G20" s="283">
        <f t="shared" si="2"/>
        <v>39566</v>
      </c>
      <c r="H20" s="287"/>
      <c r="I20" s="287"/>
      <c r="J20" s="283">
        <f t="shared" si="3"/>
        <v>39566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39566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15</v>
      </c>
      <c r="E27" s="287"/>
      <c r="F27" s="287"/>
      <c r="G27" s="283">
        <f t="shared" si="2"/>
        <v>15</v>
      </c>
      <c r="H27" s="287"/>
      <c r="I27" s="287"/>
      <c r="J27" s="283">
        <f t="shared" si="3"/>
        <v>15</v>
      </c>
      <c r="K27" s="287">
        <v>4</v>
      </c>
      <c r="L27" s="287">
        <v>3</v>
      </c>
      <c r="M27" s="287"/>
      <c r="N27" s="283">
        <f t="shared" si="4"/>
        <v>7</v>
      </c>
      <c r="O27" s="287"/>
      <c r="P27" s="287"/>
      <c r="Q27" s="283">
        <f t="shared" si="0"/>
        <v>7</v>
      </c>
      <c r="R27" s="297">
        <f t="shared" si="1"/>
        <v>8</v>
      </c>
    </row>
    <row r="28" spans="1:18">
      <c r="A28" s="296"/>
      <c r="B28" s="281" t="s">
        <v>562</v>
      </c>
      <c r="C28" s="131" t="s">
        <v>632</v>
      </c>
      <c r="D28" s="290">
        <f>SUM(D24:D27)</f>
        <v>15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15</v>
      </c>
      <c r="H28" s="290">
        <f t="shared" si="5"/>
        <v>0</v>
      </c>
      <c r="I28" s="290">
        <f t="shared" si="5"/>
        <v>0</v>
      </c>
      <c r="J28" s="291">
        <f t="shared" si="3"/>
        <v>15</v>
      </c>
      <c r="K28" s="290">
        <f t="shared" si="5"/>
        <v>4</v>
      </c>
      <c r="L28" s="290">
        <f t="shared" si="5"/>
        <v>3</v>
      </c>
      <c r="M28" s="290">
        <f t="shared" si="5"/>
        <v>0</v>
      </c>
      <c r="N28" s="291">
        <f t="shared" si="4"/>
        <v>7</v>
      </c>
      <c r="O28" s="290">
        <f t="shared" si="5"/>
        <v>0</v>
      </c>
      <c r="P28" s="290">
        <f t="shared" si="5"/>
        <v>0</v>
      </c>
      <c r="Q28" s="291">
        <f t="shared" si="0"/>
        <v>7</v>
      </c>
      <c r="R28" s="300">
        <f t="shared" si="1"/>
        <v>8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14397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14397</v>
      </c>
      <c r="H30" s="293">
        <f t="shared" si="6"/>
        <v>0</v>
      </c>
      <c r="I30" s="293">
        <f t="shared" si="6"/>
        <v>0</v>
      </c>
      <c r="J30" s="293">
        <f t="shared" si="3"/>
        <v>14397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14397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14397</v>
      </c>
      <c r="E34" s="287"/>
      <c r="F34" s="287"/>
      <c r="G34" s="283">
        <f t="shared" si="2"/>
        <v>14397</v>
      </c>
      <c r="H34" s="287"/>
      <c r="I34" s="287"/>
      <c r="J34" s="283">
        <f t="shared" si="3"/>
        <v>14397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14397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14397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14397</v>
      </c>
      <c r="H41" s="288">
        <f t="shared" si="10"/>
        <v>0</v>
      </c>
      <c r="I41" s="288">
        <f t="shared" si="10"/>
        <v>0</v>
      </c>
      <c r="J41" s="283">
        <f t="shared" si="3"/>
        <v>14397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14397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54086</v>
      </c>
      <c r="E43" s="306">
        <f>E19+E20+E22+E28+E41+E42</f>
        <v>38</v>
      </c>
      <c r="F43" s="306">
        <f t="shared" ref="F43:R43" si="11">F19+F20+F22+F28+F41+F42</f>
        <v>4</v>
      </c>
      <c r="G43" s="306">
        <f t="shared" si="11"/>
        <v>54120</v>
      </c>
      <c r="H43" s="306">
        <f t="shared" si="11"/>
        <v>0</v>
      </c>
      <c r="I43" s="306">
        <f t="shared" si="11"/>
        <v>0</v>
      </c>
      <c r="J43" s="306">
        <f t="shared" si="11"/>
        <v>54120</v>
      </c>
      <c r="K43" s="306">
        <f t="shared" si="11"/>
        <v>63</v>
      </c>
      <c r="L43" s="306">
        <f t="shared" si="11"/>
        <v>20</v>
      </c>
      <c r="M43" s="306">
        <f t="shared" si="11"/>
        <v>3</v>
      </c>
      <c r="N43" s="306">
        <f t="shared" si="11"/>
        <v>80</v>
      </c>
      <c r="O43" s="306">
        <f t="shared" si="11"/>
        <v>0</v>
      </c>
      <c r="P43" s="306">
        <f t="shared" si="11"/>
        <v>0</v>
      </c>
      <c r="Q43" s="306">
        <f t="shared" si="11"/>
        <v>80</v>
      </c>
      <c r="R43" s="307">
        <f t="shared" si="11"/>
        <v>54040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45958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Мирослава Филипова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 t="s">
        <v>993</v>
      </c>
      <c r="D50" s="638"/>
      <c r="E50" s="638"/>
      <c r="F50" s="638"/>
      <c r="G50" s="638"/>
      <c r="H50" s="638"/>
      <c r="I50" s="638"/>
    </row>
    <row r="51" spans="2:9">
      <c r="B51" s="615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5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15748031496062992" right="0.15748031496062992" top="0.15748031496062992" bottom="0.11811023622047245" header="0.15748031496062992" footer="0.51181102362204722"/>
  <pageSetup paperSize="9" scale="6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4" zoomScaleNormal="85" zoomScaleSheetLayoutView="100" workbookViewId="0">
      <selection activeCell="D89" sqref="D89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ТЕХНОИМПОРТЕКСПОРТ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831121837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38707</v>
      </c>
      <c r="D18" s="319">
        <f>+D19+D20</f>
        <v>0</v>
      </c>
      <c r="E18" s="326">
        <f t="shared" si="0"/>
        <v>38707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38707</v>
      </c>
      <c r="D20" s="325"/>
      <c r="E20" s="326">
        <f t="shared" si="0"/>
        <v>38707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38707</v>
      </c>
      <c r="D21" s="388">
        <f>D13+D17+D18</f>
        <v>0</v>
      </c>
      <c r="E21" s="389">
        <f>E13+E17+E18</f>
        <v>38707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540</v>
      </c>
      <c r="D23" s="391"/>
      <c r="E23" s="390">
        <f t="shared" si="0"/>
        <v>540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7396</v>
      </c>
      <c r="D26" s="319">
        <f>SUM(D27:D29)</f>
        <v>7396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7396</v>
      </c>
      <c r="D27" s="325">
        <v>7396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3262</v>
      </c>
      <c r="D30" s="325">
        <v>3262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5458</v>
      </c>
      <c r="D31" s="325">
        <v>5458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712-6</f>
        <v>706</v>
      </c>
      <c r="D32" s="325">
        <v>706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2</v>
      </c>
      <c r="D40" s="319">
        <f>SUM(D41:D44)</f>
        <v>2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2</v>
      </c>
      <c r="D44" s="325">
        <v>2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16824</v>
      </c>
      <c r="D45" s="386">
        <f>D26+D30+D31+D33+D32+D34+D35+D40</f>
        <v>16824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56071</v>
      </c>
      <c r="D46" s="392">
        <f>D45+D23+D21+D11</f>
        <v>16824</v>
      </c>
      <c r="E46" s="393">
        <f>E45+E23+E21+E11</f>
        <v>39247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18076</v>
      </c>
      <c r="D58" s="113">
        <f>D59+D61</f>
        <v>0</v>
      </c>
      <c r="E58" s="111">
        <f t="shared" si="1"/>
        <v>18076</v>
      </c>
      <c r="F58" s="352">
        <f>F59+F61</f>
        <v>162074</v>
      </c>
    </row>
    <row r="59" spans="1:6">
      <c r="A59" s="327" t="s">
        <v>745</v>
      </c>
      <c r="B59" s="112" t="s">
        <v>746</v>
      </c>
      <c r="C59" s="160">
        <v>18076</v>
      </c>
      <c r="D59" s="160"/>
      <c r="E59" s="111">
        <f t="shared" si="1"/>
        <v>18076</v>
      </c>
      <c r="F59" s="159">
        <v>162074</v>
      </c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17500</v>
      </c>
      <c r="D65" s="160"/>
      <c r="E65" s="111">
        <f t="shared" si="1"/>
        <v>17500</v>
      </c>
      <c r="F65" s="159">
        <v>40690</v>
      </c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35576</v>
      </c>
      <c r="D68" s="384">
        <f>D54+D58+D63+D64+D65+D66</f>
        <v>0</v>
      </c>
      <c r="E68" s="382">
        <f t="shared" si="1"/>
        <v>35576</v>
      </c>
      <c r="F68" s="385">
        <f>F54+F58+F63+F64+F65+F66</f>
        <v>202764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1895</v>
      </c>
      <c r="D70" s="160"/>
      <c r="E70" s="111">
        <f t="shared" si="1"/>
        <v>1895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32666</v>
      </c>
      <c r="D77" s="113">
        <f>D78+D80</f>
        <v>32666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32666</v>
      </c>
      <c r="D78" s="160">
        <v>32666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10650</v>
      </c>
      <c r="D82" s="113">
        <f>SUM(D83:D86)</f>
        <v>10650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7237</v>
      </c>
      <c r="D84" s="160">
        <v>7237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>
        <f>36079-32666</f>
        <v>3413</v>
      </c>
      <c r="D85" s="160">
        <v>3413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14146</v>
      </c>
      <c r="D87" s="111">
        <f>SUM(D88:D92)+D96</f>
        <v>14146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4396</v>
      </c>
      <c r="D88" s="160">
        <v>4396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3720-5</f>
        <v>3715</v>
      </c>
      <c r="D89" s="160">
        <v>3715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5881</v>
      </c>
      <c r="D90" s="160">
        <v>5881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36</v>
      </c>
      <c r="D91" s="160">
        <v>36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108</v>
      </c>
      <c r="D92" s="113">
        <f>SUM(D93:D95)</f>
        <v>108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12</v>
      </c>
      <c r="D94" s="160">
        <v>12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96</v>
      </c>
      <c r="D95" s="160">
        <v>96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10</v>
      </c>
      <c r="D96" s="160">
        <v>10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644</v>
      </c>
      <c r="D97" s="160">
        <v>644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58106</v>
      </c>
      <c r="D98" s="382">
        <f>D87+D82+D77+D73+D97</f>
        <v>58106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95577</v>
      </c>
      <c r="D99" s="376">
        <f>D98+D70+D68</f>
        <v>58106</v>
      </c>
      <c r="E99" s="376">
        <f>E98+E70+E68</f>
        <v>37471</v>
      </c>
      <c r="F99" s="377">
        <f>F98+F70+F68</f>
        <v>202764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45958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Мирослава Филипова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 t="s">
        <v>993</v>
      </c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294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9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7B54-AB9F-4F8F-A011-6F0E88EA0B7A}">
  <dimension ref="A1:H122"/>
  <sheetViews>
    <sheetView topLeftCell="A64" workbookViewId="0">
      <selection activeCell="B115" sqref="B115:F115"/>
    </sheetView>
  </sheetViews>
  <sheetFormatPr defaultColWidth="10.7109375" defaultRowHeight="15.75"/>
  <cols>
    <col min="1" max="1" width="52.7109375" style="32" customWidth="1"/>
    <col min="2" max="2" width="10.7109375" style="92"/>
    <col min="3" max="3" width="17.7109375" style="32" customWidth="1"/>
    <col min="4" max="5" width="15.7109375" style="32" customWidth="1"/>
    <col min="6" max="6" width="16.85546875" style="32" customWidth="1"/>
    <col min="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ТЕХНОИМПОРТЕКСПОРТ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831121837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407</v>
      </c>
      <c r="D73" s="113">
        <f>SUM(D74:D76)</f>
        <v>407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407</v>
      </c>
      <c r="D74" s="160">
        <v>407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407</v>
      </c>
      <c r="D98" s="382">
        <f>D87+D82+D77+D73+D97</f>
        <v>407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407</v>
      </c>
      <c r="D99" s="376">
        <f>D98+D70+D68</f>
        <v>407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45958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Мирослава Филипова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 t="s">
        <v>993</v>
      </c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294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mergeCells count="20">
    <mergeCell ref="B121:F121"/>
    <mergeCell ref="B122:F122"/>
    <mergeCell ref="B115:F115"/>
    <mergeCell ref="B116:F116"/>
    <mergeCell ref="B117:F117"/>
    <mergeCell ref="B118:F118"/>
    <mergeCell ref="B119:F119"/>
    <mergeCell ref="B120:F120"/>
    <mergeCell ref="B114:F114"/>
    <mergeCell ref="A8:A9"/>
    <mergeCell ref="B8:B9"/>
    <mergeCell ref="C8:C9"/>
    <mergeCell ref="A50:A51"/>
    <mergeCell ref="B50:B51"/>
    <mergeCell ref="C50:C51"/>
    <mergeCell ref="F50:F51"/>
    <mergeCell ref="A109:F109"/>
    <mergeCell ref="B111:F111"/>
    <mergeCell ref="B112:F112"/>
    <mergeCell ref="B113:F11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3247B5E8-5BC0-499B-B93B-4D15DB5C1E82}">
      <formula1>0</formula1>
      <formula2>9999999999999990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35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5-Инв.</vt:lpstr>
      <vt:lpstr>Справка 6-Нетек.акт.</vt:lpstr>
      <vt:lpstr>Справка 7-БГ</vt:lpstr>
      <vt:lpstr>Справка 7-Русия</vt:lpstr>
      <vt:lpstr>Справка 8-ЦК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5-Инв.'!Print_Area</vt:lpstr>
      <vt:lpstr>'Справка 6-Нетек.акт.'!Print_Area</vt:lpstr>
      <vt:lpstr>'Справка 7-БГ'!Print_Area</vt:lpstr>
      <vt:lpstr>'1-Баланс'!Print_Titles</vt:lpstr>
      <vt:lpstr>'Справка 5-Инв.'!Print_Titles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Energoproekt Sofia</cp:lastModifiedBy>
  <cp:revision/>
  <cp:lastPrinted>2025-10-29T12:09:14Z</cp:lastPrinted>
  <dcterms:created xsi:type="dcterms:W3CDTF">2006-09-16T00:00:00Z</dcterms:created>
  <dcterms:modified xsi:type="dcterms:W3CDTF">2025-10-29T12:12:09Z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